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14565" windowHeight="11295" activeTab="4"/>
  </bookViews>
  <sheets>
    <sheet name="I ROK " sheetId="1" r:id="rId1"/>
    <sheet name="II ROK " sheetId="2" r:id="rId2"/>
    <sheet name="III ROK " sheetId="3" r:id="rId3"/>
    <sheet name="IV ROK " sheetId="5" r:id="rId4"/>
    <sheet name="V ROK " sheetId="6" r:id="rId5"/>
  </sheets>
  <calcPr calcId="14562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6" l="1"/>
  <c r="E25" i="6"/>
  <c r="E19" i="5"/>
  <c r="E44" i="5"/>
  <c r="E44" i="3"/>
  <c r="E23" i="3"/>
  <c r="E41" i="2"/>
  <c r="E20" i="2"/>
  <c r="E36" i="1"/>
  <c r="E15" i="1"/>
  <c r="E39" i="1"/>
  <c r="E40" i="1"/>
  <c r="E43" i="2"/>
  <c r="E44" i="2"/>
  <c r="E46" i="3"/>
  <c r="E47" i="3"/>
  <c r="E45" i="5"/>
  <c r="E44" i="6"/>
  <c r="E47" i="6"/>
  <c r="C47" i="6"/>
  <c r="G43" i="6"/>
  <c r="H42" i="5"/>
  <c r="H44" i="3"/>
  <c r="H41" i="2"/>
  <c r="H36" i="1"/>
  <c r="E42" i="5"/>
  <c r="D35" i="5"/>
  <c r="D42" i="5"/>
  <c r="D44" i="5"/>
  <c r="D44" i="3"/>
  <c r="D46" i="3"/>
  <c r="D41" i="2"/>
  <c r="D43" i="2"/>
  <c r="D36" i="1"/>
  <c r="D39" i="1"/>
  <c r="H43" i="6"/>
  <c r="D43" i="6"/>
  <c r="H25" i="6"/>
  <c r="G25" i="6"/>
  <c r="D25" i="6"/>
  <c r="G41" i="2"/>
  <c r="I41" i="2"/>
  <c r="H23" i="3"/>
  <c r="G23" i="3"/>
  <c r="D23" i="3"/>
  <c r="D12" i="5"/>
  <c r="D44" i="6"/>
  <c r="I15" i="1"/>
  <c r="H15" i="1"/>
  <c r="G15" i="1"/>
  <c r="G44" i="3"/>
  <c r="I23" i="3"/>
  <c r="I44" i="3"/>
  <c r="I47" i="3"/>
  <c r="I36" i="1"/>
  <c r="G36" i="1"/>
  <c r="G17" i="1"/>
  <c r="I17" i="1"/>
  <c r="H17" i="1"/>
  <c r="D15" i="1"/>
  <c r="D17" i="1"/>
  <c r="D20" i="2"/>
  <c r="I42" i="5"/>
  <c r="G42" i="5"/>
  <c r="I19" i="5"/>
  <c r="I45" i="5"/>
  <c r="H19" i="5"/>
  <c r="D19" i="5"/>
  <c r="G19" i="5"/>
  <c r="H20" i="2"/>
  <c r="H44" i="2"/>
  <c r="G20" i="2"/>
  <c r="G44" i="2"/>
  <c r="G40" i="1"/>
  <c r="I20" i="2"/>
  <c r="E17" i="1"/>
  <c r="G44" i="6"/>
  <c r="D45" i="5"/>
  <c r="H44" i="6"/>
  <c r="G45" i="5"/>
  <c r="H45" i="5"/>
  <c r="I40" i="1"/>
  <c r="G47" i="3"/>
  <c r="C48" i="6"/>
  <c r="H47" i="3"/>
  <c r="D47" i="3"/>
  <c r="D44" i="2"/>
  <c r="I44" i="2"/>
  <c r="H40" i="1"/>
  <c r="D40" i="1"/>
  <c r="C49" i="6"/>
  <c r="C50" i="6"/>
</calcChain>
</file>

<file path=xl/sharedStrings.xml><?xml version="1.0" encoding="utf-8"?>
<sst xmlns="http://schemas.openxmlformats.org/spreadsheetml/2006/main" count="855" uniqueCount="226">
  <si>
    <t xml:space="preserve">Lp. </t>
  </si>
  <si>
    <t xml:space="preserve">ECTS </t>
  </si>
  <si>
    <t xml:space="preserve">1. </t>
  </si>
  <si>
    <t xml:space="preserve">2. </t>
  </si>
  <si>
    <t xml:space="preserve">5. </t>
  </si>
  <si>
    <t>10.</t>
  </si>
  <si>
    <t>E</t>
  </si>
  <si>
    <t>Z</t>
  </si>
  <si>
    <t>11.</t>
  </si>
  <si>
    <t>1.</t>
  </si>
  <si>
    <t>2.</t>
  </si>
  <si>
    <t>3.</t>
  </si>
  <si>
    <t>5.</t>
  </si>
  <si>
    <t>6.</t>
  </si>
  <si>
    <t>7.</t>
  </si>
  <si>
    <t>8.</t>
  </si>
  <si>
    <t>9.</t>
  </si>
  <si>
    <t>12.</t>
  </si>
  <si>
    <t>13.</t>
  </si>
  <si>
    <t>4.</t>
  </si>
  <si>
    <t>-</t>
  </si>
  <si>
    <t>14.</t>
  </si>
  <si>
    <t>15.</t>
  </si>
  <si>
    <t>16.</t>
  </si>
  <si>
    <t xml:space="preserve">6. </t>
  </si>
  <si>
    <t xml:space="preserve">7. </t>
  </si>
  <si>
    <t xml:space="preserve">8. </t>
  </si>
  <si>
    <t xml:space="preserve">9. </t>
  </si>
  <si>
    <t xml:space="preserve">3. </t>
  </si>
  <si>
    <t xml:space="preserve">4. </t>
  </si>
  <si>
    <t xml:space="preserve">10. </t>
  </si>
  <si>
    <t xml:space="preserve">11. </t>
  </si>
  <si>
    <t xml:space="preserve">                                                                  </t>
  </si>
  <si>
    <t xml:space="preserve">                                   </t>
  </si>
  <si>
    <t xml:space="preserve">                                      </t>
  </si>
  <si>
    <t>Human Anatomy</t>
  </si>
  <si>
    <t>Biochemistry with Elements of Chemistry</t>
  </si>
  <si>
    <t>Biology with Genetics</t>
  </si>
  <si>
    <t>Dental Materials - Preclinical I</t>
  </si>
  <si>
    <t>Chair and Department of Paediatric Dentistry</t>
  </si>
  <si>
    <t>Histology with Embryology</t>
  </si>
  <si>
    <t>Qualified First Aid I</t>
  </si>
  <si>
    <t>Chair and Department of Didactics and Medical Simulation</t>
  </si>
  <si>
    <t>Department of Dental Prosthetics</t>
  </si>
  <si>
    <t>Foreign Language</t>
  </si>
  <si>
    <t>Department of Foreign Languages</t>
  </si>
  <si>
    <t>Department of Physical Education and Sport</t>
  </si>
  <si>
    <t>Occupational Safety and Health</t>
  </si>
  <si>
    <t xml:space="preserve">Chair and Department of Public Health </t>
  </si>
  <si>
    <t>Chair and Department of Biochemistry and Molecular Biology</t>
  </si>
  <si>
    <t>Human Physiology</t>
  </si>
  <si>
    <t>LOM I (Law and Ethic)</t>
  </si>
  <si>
    <t>Chair and Department of Forensic Medicine</t>
  </si>
  <si>
    <t>Radiological Anatomy of Head and Neck</t>
  </si>
  <si>
    <t>Department of Dental and Maxillofacial Radiodiagnostics</t>
  </si>
  <si>
    <t>Elective Courses</t>
  </si>
  <si>
    <t>Chair and Department of Conservative Dentistry with Endodontics</t>
  </si>
  <si>
    <t>Patophysiology</t>
  </si>
  <si>
    <t>Microbiology</t>
  </si>
  <si>
    <t>Immunology</t>
  </si>
  <si>
    <t>Introduction to Clinical Medicine</t>
  </si>
  <si>
    <t>Foreign Langauage</t>
  </si>
  <si>
    <t>Physiology of Masticatory System</t>
  </si>
  <si>
    <t>Dental Materials - Preclinical II</t>
  </si>
  <si>
    <t>Pediatric Dentistry and Dental Prophylaxis</t>
  </si>
  <si>
    <t>Conservative Dentistry with Endodontics</t>
  </si>
  <si>
    <t>Qualified First Aid II</t>
  </si>
  <si>
    <t xml:space="preserve">12. </t>
  </si>
  <si>
    <t>Biophysics</t>
  </si>
  <si>
    <t>Chair and Department of Clinical Immunology</t>
  </si>
  <si>
    <t>Department of Foreign Language</t>
  </si>
  <si>
    <t>Chair and Department of Jaw Orthopaedics</t>
  </si>
  <si>
    <t>LOM II (Public Health, Social Dentistry)</t>
  </si>
  <si>
    <t>Internal Diseases</t>
  </si>
  <si>
    <t xml:space="preserve">Gynaecology and Obstetrics </t>
  </si>
  <si>
    <t>III Chair and Department of Gynaecology, Chair and Department of Obstetrics and Perinatology, I Chair and Department of Oncological Gynaecology and Gynaecology, Chair and Department of Obstetrics and Pathology of Pregnancy, Chair and Department of Gynaecology</t>
  </si>
  <si>
    <t>Pathomorphology</t>
  </si>
  <si>
    <t>Chair and Department of Clinical Pathomorphology</t>
  </si>
  <si>
    <t>Ergonomics and Safety in Dentistry</t>
  </si>
  <si>
    <t>Department of Comprehensive Paediatric and Adult Dentistry</t>
  </si>
  <si>
    <t>Dental Prosthetics - Preclinical</t>
  </si>
  <si>
    <t xml:space="preserve">Department of Dental Prosthetics </t>
  </si>
  <si>
    <t xml:space="preserve">Radiology </t>
  </si>
  <si>
    <t>Temporomandibular Disorders</t>
  </si>
  <si>
    <t>Independent Unit of Functional Masticatory Disorders</t>
  </si>
  <si>
    <t>Surgery and Oncology</t>
  </si>
  <si>
    <t>Chair of Traumatology and Emergency Medicine</t>
  </si>
  <si>
    <t>Infectious Diseases</t>
  </si>
  <si>
    <t>Chair and Department of Infectious Diseases</t>
  </si>
  <si>
    <t>Pharmacology</t>
  </si>
  <si>
    <t>Dermatology and Venerology</t>
  </si>
  <si>
    <t>Chair and Department of Dermatology, Venerology and Paediatric Dermatology</t>
  </si>
  <si>
    <t xml:space="preserve">Internal Diseases </t>
  </si>
  <si>
    <t>Dental Prosthetics</t>
  </si>
  <si>
    <t>Chair and Department of Periodontology</t>
  </si>
  <si>
    <t>Emergencies I</t>
  </si>
  <si>
    <t>Fundamentals of Methodology and Conducting Scientific Research A</t>
  </si>
  <si>
    <t>MINI-OSCE Exam</t>
  </si>
  <si>
    <t>Oral Surgery</t>
  </si>
  <si>
    <t>Chair and Department of Oral Surgery</t>
  </si>
  <si>
    <t>Dental and Maxillofacial Radiography</t>
  </si>
  <si>
    <t>Neurology</t>
  </si>
  <si>
    <t>Chair and Department of Neurology</t>
  </si>
  <si>
    <t>Pathology of Oral Cavity</t>
  </si>
  <si>
    <t>Psychiatry</t>
  </si>
  <si>
    <t>Chair of Psychiatry</t>
  </si>
  <si>
    <t>Pediatrics</t>
  </si>
  <si>
    <t>Department of Paediatric Nephrology</t>
  </si>
  <si>
    <t>LOM III (Epidemiology)</t>
  </si>
  <si>
    <t>Clinical Pharmacology</t>
  </si>
  <si>
    <t>Family Medicine</t>
  </si>
  <si>
    <t>Chair and Department of Family Medicine</t>
  </si>
  <si>
    <t>Emergencies II</t>
  </si>
  <si>
    <t>Orthodontics</t>
  </si>
  <si>
    <t xml:space="preserve">Otolaryngology </t>
  </si>
  <si>
    <t>Chair and Department of Otolaryngology and Laryngological Oncology</t>
  </si>
  <si>
    <t>Periodontology</t>
  </si>
  <si>
    <t>Dental Radiology</t>
  </si>
  <si>
    <t>Fundamentals of Methodology and Conducting Scientific Research C</t>
  </si>
  <si>
    <t>Maxillofacial Surgery</t>
  </si>
  <si>
    <t>Oral Medicine</t>
  </si>
  <si>
    <t>Chair and Department of Oral Medicine</t>
  </si>
  <si>
    <t>Gerodentistry</t>
  </si>
  <si>
    <t>Chair and Department of Public Health</t>
  </si>
  <si>
    <t>Rehabilitation</t>
  </si>
  <si>
    <t>Pediatric Comprehensive Dental Treatment</t>
  </si>
  <si>
    <t xml:space="preserve">Adult Comprehensive Dental Treatment  </t>
  </si>
  <si>
    <t>Adult Comprehensive Dental Treatment</t>
  </si>
  <si>
    <t>Digital Dentistry Lab</t>
  </si>
  <si>
    <t>Department of Vitreoretinal Surgery Chair of Ophthalmology</t>
  </si>
  <si>
    <t>Preclinical Dentistry Lab Chair and Department of Oral Medicine</t>
  </si>
  <si>
    <t>Oral Microbiology</t>
  </si>
  <si>
    <t>Subject</t>
  </si>
  <si>
    <t>Department</t>
  </si>
  <si>
    <t>Sume of hours</t>
  </si>
  <si>
    <t>E/PG/P</t>
  </si>
  <si>
    <t>Lectures</t>
  </si>
  <si>
    <t>Laboratories</t>
  </si>
  <si>
    <t>Seminar</t>
  </si>
  <si>
    <t xml:space="preserve"> students in groups</t>
  </si>
  <si>
    <t>PG</t>
  </si>
  <si>
    <t>I Year / I SEMESTER</t>
  </si>
  <si>
    <t>I YEAR/ II SEMESTER</t>
  </si>
  <si>
    <t>II YEAR / III SEMESTER</t>
  </si>
  <si>
    <t>II YEAR/ IV SEMESTER</t>
  </si>
  <si>
    <t>III YEAR / V SEMESTER</t>
  </si>
  <si>
    <t>III YEAR/ VI SEMESTER</t>
  </si>
  <si>
    <t>IV YEAR / VII SEMESTER</t>
  </si>
  <si>
    <t>IV YEAR / VIII SEMESTER</t>
  </si>
  <si>
    <t>V YEAR/ IX SEMESTER</t>
  </si>
  <si>
    <t>V YEAR / X SEMESTER</t>
  </si>
  <si>
    <t>P</t>
  </si>
  <si>
    <t>Hours of lectures</t>
  </si>
  <si>
    <t>Hours of laboratories</t>
  </si>
  <si>
    <t>Hours of seminars</t>
  </si>
  <si>
    <t>Hours of summer clerkship</t>
  </si>
  <si>
    <t>P/PG/E</t>
  </si>
  <si>
    <t>Dental Morphology</t>
  </si>
  <si>
    <t>Conservative Dentistry - Preclinical Lab</t>
  </si>
  <si>
    <t>17.</t>
  </si>
  <si>
    <t>LOM IV (Forensic Medicine, Jurisdiction)</t>
  </si>
  <si>
    <t>Ef</t>
  </si>
  <si>
    <t>Department of Human Anatomy</t>
  </si>
  <si>
    <t>Department of Medical Chemistry</t>
  </si>
  <si>
    <t>Department of Biophysics</t>
  </si>
  <si>
    <t>Department of Histology, Embryology and Cytophysiology</t>
  </si>
  <si>
    <t>Department of Human Physiology</t>
  </si>
  <si>
    <t>Department of Pathophysiology</t>
  </si>
  <si>
    <t>Department of Higiene and Epidemiology</t>
  </si>
  <si>
    <t>Department of Jaw Orthopaedics</t>
  </si>
  <si>
    <t>ZO</t>
  </si>
  <si>
    <t>PAD (Psychosocial Aspects of Dentistry) A (History of Stomatology)</t>
  </si>
  <si>
    <t>Independent Unit of Emergency Medical Servieces and Specialist Emergency</t>
  </si>
  <si>
    <t>PRE-OSCE EXAM (optional)</t>
  </si>
  <si>
    <t>PAD B1 (Psychology, Sociology)</t>
  </si>
  <si>
    <t>PAD B2 (Philosophy, Psychology)</t>
  </si>
  <si>
    <t>PAD C1 (Psychology)</t>
  </si>
  <si>
    <t>PAD D (Philosophy, Psychology, Sociology)</t>
  </si>
  <si>
    <t>Fundamentals of Methodology and Conducting Scientific Research B (Informatics)</t>
  </si>
  <si>
    <t>E - exam, PG - pass with grade, P - pass, EF - flagship exam</t>
  </si>
  <si>
    <t>students in groups</t>
  </si>
  <si>
    <t>Independent Emergency Medicine and Specialist Rescue Unit Centre of Medical Simulation</t>
  </si>
  <si>
    <t>Department of Information Technology and Medical Statistics with e-Health Laboratory</t>
  </si>
  <si>
    <t>Department of Virology with Viral Diagnostics Laboratory</t>
  </si>
  <si>
    <t>Chair and Department of Pharmacology and Pharmacodynamics</t>
  </si>
  <si>
    <t>Chair and Department of Medicinal Chemistry</t>
  </si>
  <si>
    <t>Chair and Department of Haematooncology and Bone Marrow Transplantation</t>
  </si>
  <si>
    <t>Department of Dental Emergency</t>
  </si>
  <si>
    <t>Emergencies in Dentistry</t>
  </si>
  <si>
    <t>Chair and Department of Urology and Urological Oncology</t>
  </si>
  <si>
    <t>Chair and Department of Paediatric Surgery and Traumatology</t>
  </si>
  <si>
    <t>Social Dentistry</t>
  </si>
  <si>
    <t>Department of Hygiene and Epidemiology</t>
  </si>
  <si>
    <t>Management in Dental Clinic</t>
  </si>
  <si>
    <t>Family Dentistry</t>
  </si>
  <si>
    <t>ECTS:</t>
  </si>
  <si>
    <t>OSCE Exam</t>
  </si>
  <si>
    <t>FACULTY OF MEDICAL DENTISTRY ATS 2023-2028</t>
  </si>
  <si>
    <t>Pediatric Dentistry</t>
  </si>
  <si>
    <t>Department of Biology and Parasitology (2 ECTS)</t>
  </si>
  <si>
    <t>Department of Cancer Genetics with Cytogenetics Laboratory (2 ECTS)</t>
  </si>
  <si>
    <t>Ophthalmology</t>
  </si>
  <si>
    <t>Chair and Department of Conservative Dentistry with Endodontics (1 ECTS)</t>
  </si>
  <si>
    <t>Chair and Department of Periodontology (1 ECTS)</t>
  </si>
  <si>
    <t>Chair and Department of Oral Medicine (1 ECTS)</t>
  </si>
  <si>
    <t>Clinic of Maxillofacial Surgery</t>
  </si>
  <si>
    <t>Physical Education</t>
  </si>
  <si>
    <t xml:space="preserve">Elective Courses </t>
  </si>
  <si>
    <t>Summer Clerkship as Dental Assistance</t>
  </si>
  <si>
    <t>Clerkship in Organisation Management of Healthcare</t>
  </si>
  <si>
    <t>Medical Clerkship in General Surgery, Internal Medicine or Maxillofacial Surgery</t>
  </si>
  <si>
    <t>Periodontology - Preclinical Lab</t>
  </si>
  <si>
    <t>Endodontics - Preclinical Lab</t>
  </si>
  <si>
    <t>PAD C2 (Psychology, Sociology)</t>
  </si>
  <si>
    <t>Medical Dental Clerkship in Dental Office</t>
  </si>
  <si>
    <t>Department of Holistic Care and Nursing Management</t>
  </si>
  <si>
    <t>Sume:</t>
  </si>
  <si>
    <t>OVERALL V YEAR:</t>
  </si>
  <si>
    <t xml:space="preserve">Hours in 5 year Program: </t>
  </si>
  <si>
    <t>OVERALL I YEAR:</t>
  </si>
  <si>
    <t>Sume without clerkship:</t>
  </si>
  <si>
    <t>Sume :</t>
  </si>
  <si>
    <t>OVERALL II YEAR</t>
  </si>
  <si>
    <t>OVERALL III YEAR:</t>
  </si>
  <si>
    <t>OVERALL IV YEAR:</t>
  </si>
  <si>
    <t>Department of Occupational Medicine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</si>
</sst>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i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365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4" fillId="3" borderId="6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7" fillId="0" borderId="6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" fillId="0" borderId="0" xfId="0" applyFont="1"/>
    <xf numFmtId="0" fontId="7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7" fillId="3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4" fillId="0" borderId="19" xfId="2" applyFont="1" applyBorder="1" applyAlignment="1">
      <alignment vertical="center" wrapText="1"/>
    </xf>
    <xf numFmtId="0" fontId="4" fillId="0" borderId="1" xfId="2" applyFont="1" applyBorder="1" applyAlignment="1">
      <alignment vertical="center" wrapText="1"/>
    </xf>
    <xf numFmtId="0" fontId="4" fillId="0" borderId="6" xfId="2" applyFont="1" applyBorder="1" applyAlignment="1">
      <alignment vertical="center" wrapText="1"/>
    </xf>
    <xf numFmtId="0" fontId="4" fillId="0" borderId="9" xfId="2" applyFont="1" applyBorder="1" applyAlignment="1">
      <alignment vertical="center" wrapText="1"/>
    </xf>
    <xf numFmtId="0" fontId="4" fillId="0" borderId="2" xfId="2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" xfId="1" applyFont="1" applyBorder="1" applyAlignment="1" applyProtection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1" applyFont="1" applyFill="1" applyBorder="1" applyAlignment="1" applyProtection="1">
      <alignment vertical="center"/>
    </xf>
    <xf numFmtId="0" fontId="4" fillId="0" borderId="1" xfId="2" applyFont="1" applyFill="1" applyBorder="1" applyAlignment="1">
      <alignment vertical="center" wrapText="1"/>
    </xf>
    <xf numFmtId="0" fontId="10" fillId="0" borderId="1" xfId="2" applyFont="1" applyBorder="1" applyAlignment="1">
      <alignment vertical="center"/>
    </xf>
    <xf numFmtId="0" fontId="4" fillId="3" borderId="1" xfId="2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left" vertical="center" wrapText="1"/>
    </xf>
    <xf numFmtId="0" fontId="4" fillId="3" borderId="24" xfId="2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Alignment="1"/>
    <xf numFmtId="0" fontId="2" fillId="0" borderId="0" xfId="0" applyFont="1" applyBorder="1" applyAlignment="1">
      <alignment vertical="center"/>
    </xf>
    <xf numFmtId="2" fontId="2" fillId="0" borderId="12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2" fontId="2" fillId="0" borderId="0" xfId="0" applyNumberFormat="1" applyFont="1" applyFill="1" applyAlignment="1">
      <alignment vertical="center"/>
    </xf>
    <xf numFmtId="0" fontId="4" fillId="0" borderId="1" xfId="2" applyFont="1" applyFill="1" applyBorder="1" applyAlignment="1">
      <alignment vertical="center"/>
    </xf>
    <xf numFmtId="0" fontId="10" fillId="0" borderId="1" xfId="2" applyFont="1" applyFill="1" applyBorder="1" applyAlignment="1">
      <alignment vertical="center"/>
    </xf>
    <xf numFmtId="0" fontId="4" fillId="0" borderId="1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wrapText="1"/>
    </xf>
    <xf numFmtId="0" fontId="10" fillId="0" borderId="1" xfId="0" applyFont="1" applyFill="1" applyBorder="1" applyAlignment="1">
      <alignment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wrapText="1"/>
    </xf>
    <xf numFmtId="0" fontId="7" fillId="0" borderId="6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1" fillId="0" borderId="0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vertical="center" wrapText="1"/>
    </xf>
    <xf numFmtId="0" fontId="7" fillId="0" borderId="1" xfId="2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2" fontId="4" fillId="0" borderId="0" xfId="0" applyNumberFormat="1" applyFont="1" applyAlignment="1">
      <alignment vertical="center" wrapText="1"/>
    </xf>
    <xf numFmtId="2" fontId="4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vertical="center"/>
    </xf>
    <xf numFmtId="0" fontId="4" fillId="3" borderId="25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10" fillId="0" borderId="2" xfId="2" applyFont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2" fontId="7" fillId="0" borderId="6" xfId="0" applyNumberFormat="1" applyFont="1" applyFill="1" applyBorder="1" applyAlignment="1">
      <alignment horizontal="center" vertical="center" wrapText="1"/>
    </xf>
    <xf numFmtId="2" fontId="7" fillId="0" borderId="13" xfId="0" applyNumberFormat="1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 wrapText="1"/>
    </xf>
    <xf numFmtId="0" fontId="10" fillId="0" borderId="2" xfId="2" applyFont="1" applyFill="1" applyBorder="1" applyAlignment="1">
      <alignment vertical="center" wrapText="1"/>
    </xf>
    <xf numFmtId="0" fontId="7" fillId="2" borderId="28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/>
    </xf>
    <xf numFmtId="0" fontId="10" fillId="0" borderId="10" xfId="2" applyFont="1" applyBorder="1" applyAlignment="1">
      <alignment vertical="center"/>
    </xf>
    <xf numFmtId="0" fontId="4" fillId="0" borderId="10" xfId="2" applyFont="1" applyBorder="1" applyAlignment="1">
      <alignment vertical="center" wrapText="1"/>
    </xf>
    <xf numFmtId="0" fontId="4" fillId="3" borderId="30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 wrapText="1"/>
    </xf>
    <xf numFmtId="0" fontId="4" fillId="0" borderId="10" xfId="2" applyFont="1" applyFill="1" applyBorder="1" applyAlignment="1">
      <alignment vertical="center" wrapText="1"/>
    </xf>
    <xf numFmtId="0" fontId="4" fillId="0" borderId="30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7" fillId="2" borderId="15" xfId="0" applyFont="1" applyFill="1" applyBorder="1" applyAlignment="1">
      <alignment vertical="center"/>
    </xf>
    <xf numFmtId="0" fontId="7" fillId="3" borderId="10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" xfId="2" applyFont="1" applyFill="1" applyBorder="1" applyAlignment="1">
      <alignment vertical="center"/>
    </xf>
    <xf numFmtId="0" fontId="4" fillId="0" borderId="2" xfId="2" applyFont="1" applyFill="1" applyBorder="1" applyAlignment="1">
      <alignment vertical="center" wrapText="1"/>
    </xf>
    <xf numFmtId="0" fontId="4" fillId="0" borderId="29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7" fillId="3" borderId="31" xfId="2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0" xfId="2" applyFont="1" applyBorder="1" applyAlignment="1">
      <alignment horizontal="left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wrapText="1"/>
    </xf>
    <xf numFmtId="0" fontId="4" fillId="0" borderId="18" xfId="0" applyFont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0" fontId="10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0" fontId="4" fillId="4" borderId="14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 wrapText="1"/>
    </xf>
    <xf numFmtId="0" fontId="4" fillId="0" borderId="6" xfId="2" applyFont="1" applyFill="1" applyBorder="1" applyAlignment="1">
      <alignment horizontal="left" vertical="center" wrapText="1"/>
    </xf>
    <xf numFmtId="0" fontId="4" fillId="0" borderId="6" xfId="0" applyFont="1" applyBorder="1" applyAlignment="1">
      <alignment vertical="center"/>
    </xf>
    <xf numFmtId="0" fontId="4" fillId="0" borderId="0" xfId="2" applyFont="1" applyBorder="1" applyAlignment="1">
      <alignment vertical="center"/>
    </xf>
    <xf numFmtId="0" fontId="8" fillId="4" borderId="31" xfId="0" applyFont="1" applyFill="1" applyBorder="1" applyAlignment="1">
      <alignment horizontal="center" wrapText="1"/>
    </xf>
    <xf numFmtId="0" fontId="4" fillId="0" borderId="11" xfId="0" applyFont="1" applyBorder="1" applyAlignment="1">
      <alignment horizontal="center" vertical="center" wrapText="1"/>
    </xf>
    <xf numFmtId="0" fontId="10" fillId="0" borderId="6" xfId="2" applyFont="1" applyFill="1" applyBorder="1" applyAlignment="1">
      <alignment vertical="center" wrapText="1"/>
    </xf>
    <xf numFmtId="0" fontId="10" fillId="0" borderId="6" xfId="2" applyFont="1" applyBorder="1" applyAlignment="1">
      <alignment vertical="center" wrapText="1"/>
    </xf>
    <xf numFmtId="0" fontId="9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4" fillId="0" borderId="6" xfId="2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19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/>
    </xf>
    <xf numFmtId="0" fontId="4" fillId="0" borderId="1" xfId="2" applyFont="1" applyBorder="1" applyAlignment="1">
      <alignment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horizontal="right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left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vertical="center"/>
    </xf>
    <xf numFmtId="0" fontId="4" fillId="5" borderId="4" xfId="0" applyFont="1" applyFill="1" applyBorder="1" applyAlignment="1">
      <alignment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0" borderId="19" xfId="2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wrapText="1"/>
    </xf>
    <xf numFmtId="0" fontId="4" fillId="0" borderId="20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left"/>
    </xf>
    <xf numFmtId="0" fontId="10" fillId="0" borderId="1" xfId="2" applyFont="1" applyFill="1" applyBorder="1" applyAlignment="1">
      <alignment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0" xfId="2" applyFont="1" applyFill="1" applyBorder="1" applyAlignment="1">
      <alignment horizontal="left" vertical="center" wrapText="1"/>
    </xf>
    <xf numFmtId="0" fontId="7" fillId="0" borderId="23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3" borderId="6" xfId="2" applyFont="1" applyFill="1" applyBorder="1" applyAlignment="1">
      <alignment horizontal="left" vertical="center" wrapText="1"/>
    </xf>
    <xf numFmtId="0" fontId="4" fillId="3" borderId="19" xfId="2" applyFont="1" applyFill="1" applyBorder="1" applyAlignment="1">
      <alignment horizontal="left" vertical="center" wrapText="1"/>
    </xf>
    <xf numFmtId="0" fontId="4" fillId="3" borderId="9" xfId="2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wrapText="1"/>
    </xf>
    <xf numFmtId="0" fontId="4" fillId="3" borderId="17" xfId="0" applyFont="1" applyFill="1" applyBorder="1" applyAlignment="1">
      <alignment horizontal="center" vertical="center" wrapText="1"/>
    </xf>
    <xf numFmtId="0" fontId="10" fillId="3" borderId="2" xfId="2" applyFont="1" applyFill="1" applyBorder="1" applyAlignment="1">
      <alignment vertical="center" wrapText="1"/>
    </xf>
    <xf numFmtId="0" fontId="9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2" fillId="3" borderId="0" xfId="0" applyFont="1" applyFill="1"/>
    <xf numFmtId="0" fontId="10" fillId="3" borderId="17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0" fontId="4" fillId="3" borderId="1" xfId="2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center" vertical="center"/>
    </xf>
    <xf numFmtId="0" fontId="4" fillId="3" borderId="2" xfId="2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center" vertical="center"/>
    </xf>
  </cellXfs>
  <cellStyles count="3">
    <cellStyle name="Hiperłącze" xfId="1" builtinId="8"/>
    <cellStyle name="Normalny" xfId="0" builtinId="0"/>
    <cellStyle name="Normaln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opLeftCell="A10" zoomScale="80" zoomScaleNormal="80" workbookViewId="0">
      <selection activeCell="F44" sqref="F44"/>
    </sheetView>
  </sheetViews>
  <sheetFormatPr defaultColWidth="9.140625" defaultRowHeight="12.75" x14ac:dyDescent="0.2"/>
  <cols>
    <col min="1" max="1" width="5" style="68" customWidth="1"/>
    <col min="2" max="2" width="40.7109375" style="10" customWidth="1"/>
    <col min="3" max="3" width="48.7109375" style="10" customWidth="1"/>
    <col min="4" max="7" width="8.28515625" style="68" customWidth="1"/>
    <col min="8" max="8" width="12" style="68" customWidth="1"/>
    <col min="9" max="10" width="8.28515625" style="68" customWidth="1"/>
    <col min="11" max="16384" width="9.140625" style="47"/>
  </cols>
  <sheetData>
    <row r="1" spans="1:10" s="66" customFormat="1" ht="17.45" customHeight="1" x14ac:dyDescent="0.2">
      <c r="A1" s="285" t="s">
        <v>197</v>
      </c>
      <c r="B1" s="285"/>
      <c r="C1" s="285"/>
      <c r="D1" s="285"/>
      <c r="E1" s="285"/>
      <c r="F1" s="285"/>
      <c r="G1" s="285"/>
    </row>
    <row r="2" spans="1:10" ht="13.5" thickBot="1" x14ac:dyDescent="0.25">
      <c r="A2" s="290" t="s">
        <v>141</v>
      </c>
      <c r="B2" s="290"/>
      <c r="C2" s="290"/>
      <c r="D2" s="290"/>
      <c r="E2" s="290"/>
      <c r="F2" s="290"/>
      <c r="G2" s="290"/>
      <c r="H2" s="290"/>
      <c r="I2" s="290"/>
      <c r="J2" s="290"/>
    </row>
    <row r="3" spans="1:10" s="48" customFormat="1" ht="33.75" customHeight="1" thickBot="1" x14ac:dyDescent="0.25">
      <c r="A3" s="182" t="s">
        <v>0</v>
      </c>
      <c r="B3" s="183" t="s">
        <v>132</v>
      </c>
      <c r="C3" s="183" t="s">
        <v>133</v>
      </c>
      <c r="D3" s="164" t="s">
        <v>134</v>
      </c>
      <c r="E3" s="164" t="s">
        <v>1</v>
      </c>
      <c r="F3" s="164" t="s">
        <v>135</v>
      </c>
      <c r="G3" s="164" t="s">
        <v>136</v>
      </c>
      <c r="H3" s="164" t="s">
        <v>137</v>
      </c>
      <c r="I3" s="164" t="s">
        <v>138</v>
      </c>
      <c r="J3" s="236" t="s">
        <v>180</v>
      </c>
    </row>
    <row r="4" spans="1:10" s="144" customFormat="1" ht="22.9" customHeight="1" x14ac:dyDescent="0.2">
      <c r="A4" s="180" t="s">
        <v>2</v>
      </c>
      <c r="B4" s="181" t="s">
        <v>35</v>
      </c>
      <c r="C4" s="181" t="s">
        <v>162</v>
      </c>
      <c r="D4" s="149">
        <v>60</v>
      </c>
      <c r="E4" s="149">
        <v>6</v>
      </c>
      <c r="F4" s="149" t="s">
        <v>140</v>
      </c>
      <c r="G4" s="62">
        <v>10</v>
      </c>
      <c r="H4" s="62">
        <v>30</v>
      </c>
      <c r="I4" s="62">
        <v>20</v>
      </c>
      <c r="J4" s="188">
        <v>20</v>
      </c>
    </row>
    <row r="5" spans="1:10" s="144" customFormat="1" ht="22.9" customHeight="1" x14ac:dyDescent="0.2">
      <c r="A5" s="145" t="s">
        <v>3</v>
      </c>
      <c r="B5" s="146" t="s">
        <v>36</v>
      </c>
      <c r="C5" s="146" t="s">
        <v>163</v>
      </c>
      <c r="D5" s="148">
        <v>75</v>
      </c>
      <c r="E5" s="148">
        <v>6</v>
      </c>
      <c r="F5" s="148" t="s">
        <v>140</v>
      </c>
      <c r="G5" s="152">
        <v>11</v>
      </c>
      <c r="H5" s="152">
        <v>42</v>
      </c>
      <c r="I5" s="152">
        <v>22</v>
      </c>
      <c r="J5" s="189">
        <v>10</v>
      </c>
    </row>
    <row r="6" spans="1:10" s="144" customFormat="1" ht="22.9" customHeight="1" x14ac:dyDescent="0.2">
      <c r="A6" s="293" t="s">
        <v>11</v>
      </c>
      <c r="B6" s="287" t="s">
        <v>37</v>
      </c>
      <c r="C6" s="146"/>
      <c r="D6" s="148">
        <v>45</v>
      </c>
      <c r="E6" s="294">
        <v>4</v>
      </c>
      <c r="F6" s="296" t="s">
        <v>6</v>
      </c>
      <c r="G6" s="148">
        <v>10</v>
      </c>
      <c r="H6" s="148">
        <v>20</v>
      </c>
      <c r="I6" s="148">
        <v>15</v>
      </c>
      <c r="J6" s="189" t="s">
        <v>20</v>
      </c>
    </row>
    <row r="7" spans="1:10" s="144" customFormat="1" ht="22.9" customHeight="1" x14ac:dyDescent="0.2">
      <c r="A7" s="293"/>
      <c r="B7" s="287"/>
      <c r="C7" s="261" t="s">
        <v>199</v>
      </c>
      <c r="D7" s="152">
        <v>21</v>
      </c>
      <c r="E7" s="292"/>
      <c r="F7" s="296"/>
      <c r="G7" s="152">
        <v>4</v>
      </c>
      <c r="H7" s="152">
        <v>10</v>
      </c>
      <c r="I7" s="152">
        <v>7</v>
      </c>
      <c r="J7" s="189">
        <v>20</v>
      </c>
    </row>
    <row r="8" spans="1:10" s="144" customFormat="1" ht="22.9" customHeight="1" x14ac:dyDescent="0.2">
      <c r="A8" s="293"/>
      <c r="B8" s="287"/>
      <c r="C8" s="261" t="s">
        <v>200</v>
      </c>
      <c r="D8" s="152">
        <v>24</v>
      </c>
      <c r="E8" s="295"/>
      <c r="F8" s="296"/>
      <c r="G8" s="152">
        <v>6</v>
      </c>
      <c r="H8" s="152">
        <v>10</v>
      </c>
      <c r="I8" s="152">
        <v>8</v>
      </c>
      <c r="J8" s="189">
        <v>20</v>
      </c>
    </row>
    <row r="9" spans="1:10" s="144" customFormat="1" ht="22.9" customHeight="1" x14ac:dyDescent="0.2">
      <c r="A9" s="171" t="s">
        <v>19</v>
      </c>
      <c r="B9" s="146" t="s">
        <v>38</v>
      </c>
      <c r="C9" s="146" t="s">
        <v>39</v>
      </c>
      <c r="D9" s="148">
        <v>35</v>
      </c>
      <c r="E9" s="148">
        <v>3</v>
      </c>
      <c r="F9" s="148" t="s">
        <v>140</v>
      </c>
      <c r="G9" s="152" t="s">
        <v>20</v>
      </c>
      <c r="H9" s="152">
        <v>20</v>
      </c>
      <c r="I9" s="152">
        <v>15</v>
      </c>
      <c r="J9" s="189">
        <v>10</v>
      </c>
    </row>
    <row r="10" spans="1:10" s="76" customFormat="1" ht="22.9" customHeight="1" x14ac:dyDescent="0.2">
      <c r="A10" s="171" t="s">
        <v>12</v>
      </c>
      <c r="B10" s="146" t="s">
        <v>40</v>
      </c>
      <c r="C10" s="146" t="s">
        <v>165</v>
      </c>
      <c r="D10" s="139">
        <v>45</v>
      </c>
      <c r="E10" s="139">
        <v>3</v>
      </c>
      <c r="F10" s="139" t="s">
        <v>140</v>
      </c>
      <c r="G10" s="118">
        <v>15</v>
      </c>
      <c r="H10" s="118">
        <v>15</v>
      </c>
      <c r="I10" s="118">
        <v>15</v>
      </c>
      <c r="J10" s="131">
        <v>20</v>
      </c>
    </row>
    <row r="11" spans="1:10" s="144" customFormat="1" ht="22.9" customHeight="1" x14ac:dyDescent="0.2">
      <c r="A11" s="171" t="s">
        <v>13</v>
      </c>
      <c r="B11" s="146" t="s">
        <v>41</v>
      </c>
      <c r="C11" s="92" t="s">
        <v>181</v>
      </c>
      <c r="D11" s="148">
        <v>15</v>
      </c>
      <c r="E11" s="148">
        <v>1</v>
      </c>
      <c r="F11" s="148" t="s">
        <v>140</v>
      </c>
      <c r="G11" s="152" t="s">
        <v>20</v>
      </c>
      <c r="H11" s="152">
        <v>15</v>
      </c>
      <c r="I11" s="152" t="s">
        <v>20</v>
      </c>
      <c r="J11" s="189">
        <v>10</v>
      </c>
    </row>
    <row r="12" spans="1:10" s="144" customFormat="1" ht="22.9" customHeight="1" x14ac:dyDescent="0.2">
      <c r="A12" s="171" t="s">
        <v>14</v>
      </c>
      <c r="B12" s="146" t="s">
        <v>157</v>
      </c>
      <c r="C12" s="146" t="s">
        <v>43</v>
      </c>
      <c r="D12" s="148">
        <v>35</v>
      </c>
      <c r="E12" s="148">
        <v>2</v>
      </c>
      <c r="F12" s="148" t="s">
        <v>140</v>
      </c>
      <c r="G12" s="152" t="s">
        <v>20</v>
      </c>
      <c r="H12" s="152">
        <v>35</v>
      </c>
      <c r="I12" s="152" t="s">
        <v>20</v>
      </c>
      <c r="J12" s="189">
        <v>10</v>
      </c>
    </row>
    <row r="13" spans="1:10" s="144" customFormat="1" ht="22.9" customHeight="1" x14ac:dyDescent="0.2">
      <c r="A13" s="171" t="s">
        <v>15</v>
      </c>
      <c r="B13" s="130" t="s">
        <v>44</v>
      </c>
      <c r="C13" s="146" t="s">
        <v>45</v>
      </c>
      <c r="D13" s="148">
        <v>30</v>
      </c>
      <c r="E13" s="148">
        <v>2</v>
      </c>
      <c r="F13" s="148" t="s">
        <v>140</v>
      </c>
      <c r="G13" s="152" t="s">
        <v>20</v>
      </c>
      <c r="H13" s="152">
        <v>30</v>
      </c>
      <c r="I13" s="152" t="s">
        <v>20</v>
      </c>
      <c r="J13" s="189">
        <v>20</v>
      </c>
    </row>
    <row r="14" spans="1:10" s="144" customFormat="1" ht="22.9" customHeight="1" thickBot="1" x14ac:dyDescent="0.25">
      <c r="A14" s="119" t="s">
        <v>16</v>
      </c>
      <c r="B14" s="184" t="s">
        <v>206</v>
      </c>
      <c r="C14" s="184" t="s">
        <v>46</v>
      </c>
      <c r="D14" s="147">
        <v>15</v>
      </c>
      <c r="E14" s="185" t="s">
        <v>20</v>
      </c>
      <c r="F14" s="147" t="s">
        <v>151</v>
      </c>
      <c r="G14" s="185" t="s">
        <v>20</v>
      </c>
      <c r="H14" s="185">
        <v>15</v>
      </c>
      <c r="I14" s="185" t="s">
        <v>20</v>
      </c>
      <c r="J14" s="190" t="s">
        <v>20</v>
      </c>
    </row>
    <row r="15" spans="1:10" s="54" customFormat="1" ht="22.9" customHeight="1" thickBot="1" x14ac:dyDescent="0.25">
      <c r="A15" s="186"/>
      <c r="B15" s="187" t="s">
        <v>216</v>
      </c>
      <c r="C15" s="187"/>
      <c r="D15" s="63">
        <f>SUM(D4:D6,D9:D14)</f>
        <v>355</v>
      </c>
      <c r="E15" s="63">
        <f>SUM(E4:E14)</f>
        <v>27</v>
      </c>
      <c r="F15" s="63"/>
      <c r="G15" s="63">
        <f>SUM(G4:G6,G9:G14)</f>
        <v>46</v>
      </c>
      <c r="H15" s="63">
        <f>SUM(H4:H6,H9:H14)</f>
        <v>222</v>
      </c>
      <c r="I15" s="63">
        <f>SUM(I4:I6,I9:I14)</f>
        <v>87</v>
      </c>
      <c r="J15" s="64"/>
    </row>
    <row r="16" spans="1:10" ht="22.9" customHeight="1" thickBot="1" x14ac:dyDescent="0.25">
      <c r="A16" s="55" t="s">
        <v>5</v>
      </c>
      <c r="B16" s="83" t="s">
        <v>47</v>
      </c>
      <c r="C16" s="100" t="s">
        <v>215</v>
      </c>
      <c r="D16" s="50">
        <v>4</v>
      </c>
      <c r="E16" s="56">
        <v>0</v>
      </c>
      <c r="F16" s="50" t="s">
        <v>151</v>
      </c>
      <c r="G16" s="106">
        <v>4</v>
      </c>
      <c r="H16" s="56">
        <v>0</v>
      </c>
      <c r="I16" s="56">
        <v>0</v>
      </c>
      <c r="J16" s="57"/>
    </row>
    <row r="17" spans="1:10" s="54" customFormat="1" ht="22.9" customHeight="1" thickBot="1" x14ac:dyDescent="0.25">
      <c r="A17" s="186"/>
      <c r="B17" s="187" t="s">
        <v>216</v>
      </c>
      <c r="C17" s="187"/>
      <c r="D17" s="63">
        <f>D15+D16</f>
        <v>359</v>
      </c>
      <c r="E17" s="63">
        <f>SUM(E4:E14)</f>
        <v>27</v>
      </c>
      <c r="F17" s="63" t="s">
        <v>20</v>
      </c>
      <c r="G17" s="63">
        <f>G15+G16</f>
        <v>50</v>
      </c>
      <c r="H17" s="63">
        <f>H15+H16</f>
        <v>222</v>
      </c>
      <c r="I17" s="63">
        <f>I15+I16</f>
        <v>87</v>
      </c>
      <c r="J17" s="64"/>
    </row>
    <row r="18" spans="1:10" s="60" customFormat="1" ht="15" customHeight="1" x14ac:dyDescent="0.2">
      <c r="A18" s="58"/>
      <c r="B18" s="59"/>
      <c r="C18" s="59"/>
      <c r="D18" s="58"/>
      <c r="E18" s="58"/>
      <c r="F18" s="58"/>
      <c r="G18" s="116"/>
      <c r="H18" s="116"/>
      <c r="I18" s="116"/>
      <c r="J18" s="116"/>
    </row>
    <row r="19" spans="1:10" ht="13.5" thickBot="1" x14ac:dyDescent="0.25">
      <c r="A19" s="290" t="s">
        <v>142</v>
      </c>
      <c r="B19" s="290"/>
      <c r="C19" s="290"/>
      <c r="D19" s="290"/>
      <c r="E19" s="290"/>
      <c r="F19" s="290"/>
      <c r="G19" s="290"/>
      <c r="H19" s="290"/>
      <c r="I19" s="290"/>
      <c r="J19" s="290"/>
    </row>
    <row r="20" spans="1:10" s="48" customFormat="1" ht="33.75" customHeight="1" thickBot="1" x14ac:dyDescent="0.25">
      <c r="A20" s="191" t="s">
        <v>0</v>
      </c>
      <c r="B20" s="192" t="s">
        <v>132</v>
      </c>
      <c r="C20" s="192" t="s">
        <v>133</v>
      </c>
      <c r="D20" s="201" t="s">
        <v>134</v>
      </c>
      <c r="E20" s="201" t="s">
        <v>1</v>
      </c>
      <c r="F20" s="201" t="s">
        <v>135</v>
      </c>
      <c r="G20" s="201" t="s">
        <v>136</v>
      </c>
      <c r="H20" s="201" t="s">
        <v>137</v>
      </c>
      <c r="I20" s="201" t="s">
        <v>138</v>
      </c>
      <c r="J20" s="247" t="s">
        <v>180</v>
      </c>
    </row>
    <row r="21" spans="1:10" s="340" customFormat="1" ht="22.9" customHeight="1" x14ac:dyDescent="0.2">
      <c r="A21" s="337" t="s">
        <v>2</v>
      </c>
      <c r="B21" s="204" t="s">
        <v>68</v>
      </c>
      <c r="C21" s="204" t="s">
        <v>164</v>
      </c>
      <c r="D21" s="234">
        <v>45</v>
      </c>
      <c r="E21" s="234">
        <v>3</v>
      </c>
      <c r="F21" s="234" t="s">
        <v>140</v>
      </c>
      <c r="G21" s="338">
        <v>10</v>
      </c>
      <c r="H21" s="338">
        <v>20</v>
      </c>
      <c r="I21" s="338">
        <v>15</v>
      </c>
      <c r="J21" s="339">
        <v>10</v>
      </c>
    </row>
    <row r="22" spans="1:10" ht="22.9" customHeight="1" x14ac:dyDescent="0.2">
      <c r="A22" s="193" t="s">
        <v>3</v>
      </c>
      <c r="B22" s="84" t="s">
        <v>35</v>
      </c>
      <c r="C22" s="94" t="s">
        <v>162</v>
      </c>
      <c r="D22" s="61">
        <v>45</v>
      </c>
      <c r="E22" s="61">
        <v>5</v>
      </c>
      <c r="F22" s="61" t="s">
        <v>6</v>
      </c>
      <c r="G22" s="62">
        <v>5</v>
      </c>
      <c r="H22" s="62">
        <v>30</v>
      </c>
      <c r="I22" s="62">
        <v>10</v>
      </c>
      <c r="J22" s="188">
        <v>20</v>
      </c>
    </row>
    <row r="23" spans="1:10" s="144" customFormat="1" ht="22.9" customHeight="1" x14ac:dyDescent="0.2">
      <c r="A23" s="293" t="s">
        <v>28</v>
      </c>
      <c r="B23" s="288" t="s">
        <v>36</v>
      </c>
      <c r="C23" s="92" t="s">
        <v>32</v>
      </c>
      <c r="D23" s="148">
        <v>75</v>
      </c>
      <c r="E23" s="294">
        <v>6</v>
      </c>
      <c r="F23" s="294" t="s">
        <v>6</v>
      </c>
      <c r="G23" s="148">
        <v>11</v>
      </c>
      <c r="H23" s="148">
        <v>42</v>
      </c>
      <c r="I23" s="148">
        <v>22</v>
      </c>
      <c r="J23" s="189">
        <v>10</v>
      </c>
    </row>
    <row r="24" spans="1:10" s="144" customFormat="1" ht="22.9" customHeight="1" x14ac:dyDescent="0.2">
      <c r="A24" s="293"/>
      <c r="B24" s="288"/>
      <c r="C24" s="92" t="s">
        <v>163</v>
      </c>
      <c r="D24" s="152">
        <v>57</v>
      </c>
      <c r="E24" s="292"/>
      <c r="F24" s="292"/>
      <c r="G24" s="152">
        <v>11</v>
      </c>
      <c r="H24" s="152">
        <v>30</v>
      </c>
      <c r="I24" s="152">
        <v>16</v>
      </c>
      <c r="J24" s="189">
        <v>10</v>
      </c>
    </row>
    <row r="25" spans="1:10" s="144" customFormat="1" ht="22.9" customHeight="1" x14ac:dyDescent="0.2">
      <c r="A25" s="293"/>
      <c r="B25" s="288"/>
      <c r="C25" s="92" t="s">
        <v>49</v>
      </c>
      <c r="D25" s="152">
        <v>18</v>
      </c>
      <c r="E25" s="295"/>
      <c r="F25" s="295"/>
      <c r="G25" s="152" t="s">
        <v>20</v>
      </c>
      <c r="H25" s="152">
        <v>12</v>
      </c>
      <c r="I25" s="152">
        <v>6</v>
      </c>
      <c r="J25" s="189">
        <v>10</v>
      </c>
    </row>
    <row r="26" spans="1:10" s="76" customFormat="1" ht="22.9" customHeight="1" x14ac:dyDescent="0.2">
      <c r="A26" s="145" t="s">
        <v>29</v>
      </c>
      <c r="B26" s="92" t="s">
        <v>40</v>
      </c>
      <c r="C26" s="92" t="s">
        <v>165</v>
      </c>
      <c r="D26" s="139">
        <v>45</v>
      </c>
      <c r="E26" s="139">
        <v>3</v>
      </c>
      <c r="F26" s="139" t="s">
        <v>6</v>
      </c>
      <c r="G26" s="118">
        <v>15</v>
      </c>
      <c r="H26" s="118">
        <v>15</v>
      </c>
      <c r="I26" s="118">
        <v>15</v>
      </c>
      <c r="J26" s="131">
        <v>20</v>
      </c>
    </row>
    <row r="27" spans="1:10" s="76" customFormat="1" ht="22.9" customHeight="1" x14ac:dyDescent="0.2">
      <c r="A27" s="145" t="s">
        <v>4</v>
      </c>
      <c r="B27" s="92" t="s">
        <v>50</v>
      </c>
      <c r="C27" s="92" t="s">
        <v>166</v>
      </c>
      <c r="D27" s="139">
        <v>45</v>
      </c>
      <c r="E27" s="139">
        <v>3</v>
      </c>
      <c r="F27" s="139" t="s">
        <v>140</v>
      </c>
      <c r="G27" s="118">
        <v>15</v>
      </c>
      <c r="H27" s="118">
        <v>20</v>
      </c>
      <c r="I27" s="118">
        <v>10</v>
      </c>
      <c r="J27" s="131">
        <v>20</v>
      </c>
    </row>
    <row r="28" spans="1:10" s="144" customFormat="1" ht="22.9" customHeight="1" x14ac:dyDescent="0.2">
      <c r="A28" s="145" t="s">
        <v>24</v>
      </c>
      <c r="B28" s="126" t="s">
        <v>44</v>
      </c>
      <c r="C28" s="92" t="s">
        <v>45</v>
      </c>
      <c r="D28" s="148">
        <v>30</v>
      </c>
      <c r="E28" s="148">
        <v>2</v>
      </c>
      <c r="F28" s="148" t="s">
        <v>140</v>
      </c>
      <c r="G28" s="152" t="s">
        <v>20</v>
      </c>
      <c r="H28" s="152">
        <v>30</v>
      </c>
      <c r="I28" s="152" t="s">
        <v>20</v>
      </c>
      <c r="J28" s="189">
        <v>20</v>
      </c>
    </row>
    <row r="29" spans="1:10" s="144" customFormat="1" ht="22.9" customHeight="1" x14ac:dyDescent="0.2">
      <c r="A29" s="145" t="s">
        <v>25</v>
      </c>
      <c r="B29" s="126" t="s">
        <v>51</v>
      </c>
      <c r="C29" s="92" t="s">
        <v>52</v>
      </c>
      <c r="D29" s="148">
        <v>20</v>
      </c>
      <c r="E29" s="148">
        <v>1</v>
      </c>
      <c r="F29" s="148" t="s">
        <v>140</v>
      </c>
      <c r="G29" s="152" t="s">
        <v>20</v>
      </c>
      <c r="H29" s="152">
        <v>10</v>
      </c>
      <c r="I29" s="152">
        <v>10</v>
      </c>
      <c r="J29" s="189">
        <v>10</v>
      </c>
    </row>
    <row r="30" spans="1:10" s="144" customFormat="1" ht="22.9" customHeight="1" x14ac:dyDescent="0.2">
      <c r="A30" s="145" t="s">
        <v>26</v>
      </c>
      <c r="B30" s="92" t="s">
        <v>171</v>
      </c>
      <c r="C30" s="92" t="s">
        <v>42</v>
      </c>
      <c r="D30" s="148">
        <v>15</v>
      </c>
      <c r="E30" s="148">
        <v>1</v>
      </c>
      <c r="F30" s="148" t="s">
        <v>140</v>
      </c>
      <c r="G30" s="152" t="s">
        <v>20</v>
      </c>
      <c r="H30" s="152">
        <v>4</v>
      </c>
      <c r="I30" s="152">
        <v>11</v>
      </c>
      <c r="J30" s="189">
        <v>10</v>
      </c>
    </row>
    <row r="31" spans="1:10" s="144" customFormat="1" ht="22.9" customHeight="1" x14ac:dyDescent="0.2">
      <c r="A31" s="145" t="s">
        <v>27</v>
      </c>
      <c r="B31" s="146" t="s">
        <v>158</v>
      </c>
      <c r="C31" s="146" t="s">
        <v>130</v>
      </c>
      <c r="D31" s="3">
        <v>45</v>
      </c>
      <c r="E31" s="3">
        <v>2</v>
      </c>
      <c r="F31" s="3" t="s">
        <v>140</v>
      </c>
      <c r="G31" s="4" t="s">
        <v>20</v>
      </c>
      <c r="H31" s="4">
        <v>35</v>
      </c>
      <c r="I31" s="4">
        <v>10</v>
      </c>
      <c r="J31" s="194">
        <v>5</v>
      </c>
    </row>
    <row r="32" spans="1:10" s="144" customFormat="1" ht="22.9" customHeight="1" x14ac:dyDescent="0.2">
      <c r="A32" s="145" t="s">
        <v>30</v>
      </c>
      <c r="B32" s="153" t="s">
        <v>53</v>
      </c>
      <c r="C32" s="92" t="s">
        <v>54</v>
      </c>
      <c r="D32" s="3">
        <v>10</v>
      </c>
      <c r="E32" s="3">
        <v>1</v>
      </c>
      <c r="F32" s="3" t="s">
        <v>140</v>
      </c>
      <c r="G32" s="4" t="s">
        <v>20</v>
      </c>
      <c r="H32" s="4" t="s">
        <v>20</v>
      </c>
      <c r="I32" s="4">
        <v>10</v>
      </c>
      <c r="J32" s="194">
        <v>25</v>
      </c>
    </row>
    <row r="33" spans="1:11" s="144" customFormat="1" ht="22.9" customHeight="1" x14ac:dyDescent="0.2">
      <c r="A33" s="145" t="s">
        <v>31</v>
      </c>
      <c r="B33" s="153" t="s">
        <v>206</v>
      </c>
      <c r="C33" s="125" t="s">
        <v>46</v>
      </c>
      <c r="D33" s="148">
        <v>15</v>
      </c>
      <c r="E33" s="148" t="s">
        <v>20</v>
      </c>
      <c r="F33" s="148" t="s">
        <v>151</v>
      </c>
      <c r="G33" s="152" t="s">
        <v>20</v>
      </c>
      <c r="H33" s="152">
        <v>15</v>
      </c>
      <c r="I33" s="152" t="s">
        <v>20</v>
      </c>
      <c r="J33" s="189" t="s">
        <v>20</v>
      </c>
    </row>
    <row r="34" spans="1:11" ht="22.9" customHeight="1" x14ac:dyDescent="0.2">
      <c r="A34" s="248" t="s">
        <v>67</v>
      </c>
      <c r="B34" s="249" t="s">
        <v>55</v>
      </c>
      <c r="C34" s="250"/>
      <c r="D34" s="251">
        <v>30</v>
      </c>
      <c r="E34" s="251">
        <v>2</v>
      </c>
      <c r="F34" s="251" t="s">
        <v>140</v>
      </c>
      <c r="G34" s="252" t="s">
        <v>20</v>
      </c>
      <c r="H34" s="252">
        <v>30</v>
      </c>
      <c r="I34" s="252" t="s">
        <v>20</v>
      </c>
      <c r="J34" s="253">
        <v>10</v>
      </c>
    </row>
    <row r="35" spans="1:11" s="340" customFormat="1" ht="22.9" customHeight="1" thickBot="1" x14ac:dyDescent="0.25">
      <c r="A35" s="341" t="s">
        <v>18</v>
      </c>
      <c r="B35" s="342" t="s">
        <v>55</v>
      </c>
      <c r="C35" s="342"/>
      <c r="D35" s="343">
        <v>30</v>
      </c>
      <c r="E35" s="343">
        <v>2</v>
      </c>
      <c r="F35" s="343" t="s">
        <v>140</v>
      </c>
      <c r="G35" s="344" t="s">
        <v>20</v>
      </c>
      <c r="H35" s="344">
        <v>30</v>
      </c>
      <c r="I35" s="344" t="s">
        <v>20</v>
      </c>
      <c r="J35" s="345">
        <v>10</v>
      </c>
    </row>
    <row r="36" spans="1:11" s="54" customFormat="1" ht="22.9" customHeight="1" thickBot="1" x14ac:dyDescent="0.25">
      <c r="A36" s="195"/>
      <c r="B36" s="196" t="s">
        <v>220</v>
      </c>
      <c r="C36" s="196"/>
      <c r="D36" s="202">
        <f>SUM(D21:D23,D26:D35)</f>
        <v>450</v>
      </c>
      <c r="E36" s="202">
        <f>SUM(E21:E35)</f>
        <v>31</v>
      </c>
      <c r="F36" s="202"/>
      <c r="G36" s="202">
        <f>SUM(G21:G23,G26:G34)</f>
        <v>56</v>
      </c>
      <c r="H36" s="202">
        <f>SUM(H21:H23,H26:H35)</f>
        <v>281</v>
      </c>
      <c r="I36" s="202">
        <f>SUM(I21:I23,I26:I34)</f>
        <v>113</v>
      </c>
      <c r="J36" s="203"/>
    </row>
    <row r="37" spans="1:11" ht="22.9" customHeight="1" x14ac:dyDescent="0.2">
      <c r="A37" s="291" t="s">
        <v>21</v>
      </c>
      <c r="B37" s="86" t="s">
        <v>209</v>
      </c>
      <c r="C37" s="289"/>
      <c r="D37" s="61">
        <v>160</v>
      </c>
      <c r="E37" s="51">
        <v>2</v>
      </c>
      <c r="F37" s="292" t="s">
        <v>151</v>
      </c>
      <c r="G37" s="197"/>
      <c r="H37" s="197"/>
      <c r="I37" s="197"/>
      <c r="J37" s="198"/>
    </row>
    <row r="38" spans="1:11" ht="22.9" customHeight="1" thickBot="1" x14ac:dyDescent="0.25">
      <c r="A38" s="291"/>
      <c r="B38" s="85" t="s">
        <v>210</v>
      </c>
      <c r="C38" s="289"/>
      <c r="D38" s="346">
        <v>160</v>
      </c>
      <c r="E38" s="49">
        <v>2</v>
      </c>
      <c r="F38" s="292"/>
      <c r="G38" s="199"/>
      <c r="H38" s="199"/>
      <c r="I38" s="199"/>
      <c r="J38" s="200"/>
    </row>
    <row r="39" spans="1:11" s="54" customFormat="1" ht="22.9" customHeight="1" thickBot="1" x14ac:dyDescent="0.25">
      <c r="A39" s="186"/>
      <c r="B39" s="187" t="s">
        <v>221</v>
      </c>
      <c r="C39" s="187"/>
      <c r="D39" s="63">
        <f>SUM(D36:D38)</f>
        <v>770</v>
      </c>
      <c r="E39" s="63">
        <f>SUM(E36:E38)</f>
        <v>35</v>
      </c>
      <c r="F39" s="63"/>
      <c r="G39" s="63"/>
      <c r="H39" s="63"/>
      <c r="I39" s="63"/>
      <c r="J39" s="64"/>
    </row>
    <row r="40" spans="1:11" s="54" customFormat="1" ht="22.9" customHeight="1" thickBot="1" x14ac:dyDescent="0.25">
      <c r="A40" s="266"/>
      <c r="B40" s="267" t="s">
        <v>219</v>
      </c>
      <c r="C40" s="268"/>
      <c r="D40" s="269">
        <f>SUM(D17,D39)</f>
        <v>1129</v>
      </c>
      <c r="E40" s="269">
        <f>SUM(E17,E39)</f>
        <v>62</v>
      </c>
      <c r="F40" s="269"/>
      <c r="G40" s="269">
        <f>SUM(G17,G36)</f>
        <v>106</v>
      </c>
      <c r="H40" s="269">
        <f>SUM(H17,H36)</f>
        <v>503</v>
      </c>
      <c r="I40" s="269">
        <f>SUM(I17,I36)</f>
        <v>200</v>
      </c>
      <c r="J40" s="270"/>
    </row>
    <row r="41" spans="1:11" ht="12.75" customHeight="1" x14ac:dyDescent="0.2">
      <c r="A41" s="286" t="s">
        <v>179</v>
      </c>
      <c r="B41" s="286"/>
      <c r="C41" s="286"/>
      <c r="D41" s="11"/>
      <c r="E41" s="67"/>
      <c r="F41" s="67"/>
      <c r="G41" s="156"/>
      <c r="H41" s="157"/>
      <c r="I41" s="158"/>
      <c r="J41" s="158"/>
    </row>
    <row r="43" spans="1:11" x14ac:dyDescent="0.2">
      <c r="A43" s="101"/>
    </row>
    <row r="44" spans="1:11" x14ac:dyDescent="0.2">
      <c r="A44" s="70"/>
      <c r="B44" s="40"/>
      <c r="C44" s="40"/>
      <c r="D44" s="70"/>
      <c r="E44" s="70"/>
      <c r="F44" s="70"/>
      <c r="G44" s="70"/>
      <c r="H44" s="70"/>
      <c r="I44" s="70"/>
      <c r="J44" s="70"/>
      <c r="K44" s="71"/>
    </row>
    <row r="45" spans="1:11" x14ac:dyDescent="0.2">
      <c r="A45" s="102"/>
      <c r="B45" s="72"/>
      <c r="C45" s="23"/>
      <c r="D45" s="65"/>
      <c r="E45" s="65"/>
      <c r="F45" s="65"/>
      <c r="G45" s="73"/>
      <c r="H45" s="73"/>
      <c r="I45" s="73"/>
      <c r="J45" s="73"/>
      <c r="K45" s="71"/>
    </row>
  </sheetData>
  <mergeCells count="15">
    <mergeCell ref="A1:G1"/>
    <mergeCell ref="A41:C41"/>
    <mergeCell ref="B6:B8"/>
    <mergeCell ref="B23:B25"/>
    <mergeCell ref="C37:C38"/>
    <mergeCell ref="A2:J2"/>
    <mergeCell ref="A19:J19"/>
    <mergeCell ref="A37:A38"/>
    <mergeCell ref="F37:F38"/>
    <mergeCell ref="A6:A8"/>
    <mergeCell ref="A23:A25"/>
    <mergeCell ref="F23:F25"/>
    <mergeCell ref="E23:E25"/>
    <mergeCell ref="E6:E8"/>
    <mergeCell ref="F6:F8"/>
  </mergeCells>
  <phoneticPr fontId="3" type="noConversion"/>
  <pageMargins left="0.78740157480314965" right="0.78740157480314965" top="0.19685039370078741" bottom="0" header="0.51181102362204722" footer="0.51181102362204722"/>
  <pageSetup paperSize="9" scale="7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opLeftCell="A13" zoomScale="80" zoomScaleNormal="80" workbookViewId="0">
      <selection activeCell="C51" sqref="C51"/>
    </sheetView>
  </sheetViews>
  <sheetFormatPr defaultColWidth="9.140625" defaultRowHeight="12.75" x14ac:dyDescent="0.2"/>
  <cols>
    <col min="1" max="1" width="5" style="77" customWidth="1"/>
    <col min="2" max="2" width="40.7109375" style="10" customWidth="1"/>
    <col min="3" max="3" width="48.7109375" style="10" customWidth="1"/>
    <col min="4" max="5" width="8.28515625" style="77" customWidth="1"/>
    <col min="6" max="7" width="8.28515625" style="66" customWidth="1"/>
    <col min="8" max="8" width="12" style="66" customWidth="1"/>
    <col min="9" max="10" width="8.28515625" style="66" customWidth="1"/>
    <col min="11" max="16384" width="9.140625" style="52"/>
  </cols>
  <sheetData>
    <row r="1" spans="1:10" s="66" customFormat="1" ht="17.45" customHeight="1" x14ac:dyDescent="0.2">
      <c r="A1" s="285" t="s">
        <v>197</v>
      </c>
      <c r="B1" s="285"/>
      <c r="C1" s="285"/>
      <c r="D1" s="285"/>
      <c r="E1" s="285"/>
      <c r="F1" s="285"/>
      <c r="G1" s="285"/>
    </row>
    <row r="2" spans="1:10" ht="17.45" customHeight="1" thickBot="1" x14ac:dyDescent="0.25">
      <c r="A2" s="120" t="s">
        <v>143</v>
      </c>
      <c r="B2" s="120"/>
      <c r="C2" s="120"/>
      <c r="D2" s="120"/>
      <c r="E2" s="120"/>
      <c r="F2" s="120"/>
      <c r="G2" s="120"/>
      <c r="H2" s="120"/>
      <c r="I2" s="120"/>
      <c r="J2" s="120"/>
    </row>
    <row r="3" spans="1:10" ht="36" customHeight="1" thickBot="1" x14ac:dyDescent="0.25">
      <c r="A3" s="206" t="s">
        <v>0</v>
      </c>
      <c r="B3" s="207" t="s">
        <v>132</v>
      </c>
      <c r="C3" s="207" t="s">
        <v>133</v>
      </c>
      <c r="D3" s="211" t="s">
        <v>134</v>
      </c>
      <c r="E3" s="211" t="s">
        <v>1</v>
      </c>
      <c r="F3" s="201" t="s">
        <v>135</v>
      </c>
      <c r="G3" s="211" t="s">
        <v>136</v>
      </c>
      <c r="H3" s="201" t="s">
        <v>137</v>
      </c>
      <c r="I3" s="211" t="s">
        <v>138</v>
      </c>
      <c r="J3" s="216" t="s">
        <v>139</v>
      </c>
    </row>
    <row r="4" spans="1:10" ht="22.9" customHeight="1" x14ac:dyDescent="0.2">
      <c r="A4" s="212" t="s">
        <v>9</v>
      </c>
      <c r="B4" s="213" t="s">
        <v>50</v>
      </c>
      <c r="C4" s="214" t="s">
        <v>166</v>
      </c>
      <c r="D4" s="25">
        <v>45</v>
      </c>
      <c r="E4" s="25">
        <v>3</v>
      </c>
      <c r="F4" s="25" t="s">
        <v>6</v>
      </c>
      <c r="G4" s="107">
        <v>15</v>
      </c>
      <c r="H4" s="107">
        <v>20</v>
      </c>
      <c r="I4" s="107">
        <v>10</v>
      </c>
      <c r="J4" s="215">
        <v>20</v>
      </c>
    </row>
    <row r="5" spans="1:10" ht="22.9" customHeight="1" x14ac:dyDescent="0.2">
      <c r="A5" s="208" t="s">
        <v>10</v>
      </c>
      <c r="B5" s="84" t="s">
        <v>57</v>
      </c>
      <c r="C5" s="84" t="s">
        <v>167</v>
      </c>
      <c r="D5" s="117">
        <v>30</v>
      </c>
      <c r="E5" s="117">
        <v>3</v>
      </c>
      <c r="F5" s="117" t="s">
        <v>140</v>
      </c>
      <c r="G5" s="118">
        <v>5</v>
      </c>
      <c r="H5" s="118">
        <v>15</v>
      </c>
      <c r="I5" s="118">
        <v>10</v>
      </c>
      <c r="J5" s="159">
        <v>20</v>
      </c>
    </row>
    <row r="6" spans="1:10" s="47" customFormat="1" ht="22.9" customHeight="1" x14ac:dyDescent="0.2">
      <c r="A6" s="208" t="s">
        <v>11</v>
      </c>
      <c r="B6" s="84" t="s">
        <v>58</v>
      </c>
      <c r="C6" s="92" t="s">
        <v>183</v>
      </c>
      <c r="D6" s="53">
        <v>35</v>
      </c>
      <c r="E6" s="53">
        <v>3</v>
      </c>
      <c r="F6" s="148" t="s">
        <v>140</v>
      </c>
      <c r="G6" s="152">
        <v>5</v>
      </c>
      <c r="H6" s="152">
        <v>15</v>
      </c>
      <c r="I6" s="152">
        <v>15</v>
      </c>
      <c r="J6" s="189">
        <v>10</v>
      </c>
    </row>
    <row r="7" spans="1:10" s="76" customFormat="1" ht="22.9" customHeight="1" x14ac:dyDescent="0.2">
      <c r="A7" s="171" t="s">
        <v>19</v>
      </c>
      <c r="B7" s="92" t="s">
        <v>59</v>
      </c>
      <c r="C7" s="92" t="s">
        <v>69</v>
      </c>
      <c r="D7" s="139">
        <v>30</v>
      </c>
      <c r="E7" s="139">
        <v>2</v>
      </c>
      <c r="F7" s="139" t="s">
        <v>140</v>
      </c>
      <c r="G7" s="118">
        <v>5</v>
      </c>
      <c r="H7" s="118">
        <v>15</v>
      </c>
      <c r="I7" s="118">
        <v>10</v>
      </c>
      <c r="J7" s="131">
        <v>10</v>
      </c>
    </row>
    <row r="8" spans="1:10" s="76" customFormat="1" ht="22.9" customHeight="1" x14ac:dyDescent="0.2">
      <c r="A8" s="171" t="s">
        <v>12</v>
      </c>
      <c r="B8" s="92" t="s">
        <v>60</v>
      </c>
      <c r="C8" s="92" t="s">
        <v>42</v>
      </c>
      <c r="D8" s="139">
        <v>30</v>
      </c>
      <c r="E8" s="139">
        <v>2</v>
      </c>
      <c r="F8" s="139" t="s">
        <v>140</v>
      </c>
      <c r="G8" s="118" t="s">
        <v>20</v>
      </c>
      <c r="H8" s="118">
        <v>20</v>
      </c>
      <c r="I8" s="118">
        <v>10</v>
      </c>
      <c r="J8" s="131">
        <v>10</v>
      </c>
    </row>
    <row r="9" spans="1:10" s="76" customFormat="1" ht="22.9" customHeight="1" x14ac:dyDescent="0.2">
      <c r="A9" s="171" t="s">
        <v>13</v>
      </c>
      <c r="B9" s="92" t="s">
        <v>61</v>
      </c>
      <c r="C9" s="92" t="s">
        <v>70</v>
      </c>
      <c r="D9" s="139">
        <v>30</v>
      </c>
      <c r="E9" s="139">
        <v>2</v>
      </c>
      <c r="F9" s="139" t="s">
        <v>6</v>
      </c>
      <c r="G9" s="118" t="s">
        <v>20</v>
      </c>
      <c r="H9" s="118">
        <v>30</v>
      </c>
      <c r="I9" s="118" t="s">
        <v>20</v>
      </c>
      <c r="J9" s="131">
        <v>20</v>
      </c>
    </row>
    <row r="10" spans="1:10" s="144" customFormat="1" ht="22.9" customHeight="1" x14ac:dyDescent="0.2">
      <c r="A10" s="293" t="s">
        <v>14</v>
      </c>
      <c r="B10" s="298" t="s">
        <v>62</v>
      </c>
      <c r="C10" s="96"/>
      <c r="D10" s="74">
        <v>50</v>
      </c>
      <c r="E10" s="299">
        <v>2</v>
      </c>
      <c r="F10" s="299" t="s">
        <v>140</v>
      </c>
      <c r="G10" s="75" t="s">
        <v>20</v>
      </c>
      <c r="H10" s="74">
        <v>40</v>
      </c>
      <c r="I10" s="74">
        <v>10</v>
      </c>
      <c r="J10" s="209" t="s">
        <v>20</v>
      </c>
    </row>
    <row r="11" spans="1:10" s="144" customFormat="1" ht="22.9" customHeight="1" x14ac:dyDescent="0.2">
      <c r="A11" s="293"/>
      <c r="B11" s="298"/>
      <c r="C11" s="92" t="s">
        <v>71</v>
      </c>
      <c r="D11" s="75">
        <v>25</v>
      </c>
      <c r="E11" s="300"/>
      <c r="F11" s="300"/>
      <c r="G11" s="75" t="s">
        <v>20</v>
      </c>
      <c r="H11" s="75">
        <v>20</v>
      </c>
      <c r="I11" s="75">
        <v>5</v>
      </c>
      <c r="J11" s="209">
        <v>20</v>
      </c>
    </row>
    <row r="12" spans="1:10" s="144" customFormat="1" ht="22.9" customHeight="1" x14ac:dyDescent="0.2">
      <c r="A12" s="293"/>
      <c r="B12" s="298"/>
      <c r="C12" s="153" t="s">
        <v>39</v>
      </c>
      <c r="D12" s="75">
        <v>25</v>
      </c>
      <c r="E12" s="301"/>
      <c r="F12" s="301"/>
      <c r="G12" s="75" t="s">
        <v>20</v>
      </c>
      <c r="H12" s="75">
        <v>20</v>
      </c>
      <c r="I12" s="75">
        <v>5</v>
      </c>
      <c r="J12" s="209">
        <v>20</v>
      </c>
    </row>
    <row r="13" spans="1:10" s="144" customFormat="1" ht="22.9" customHeight="1" x14ac:dyDescent="0.2">
      <c r="A13" s="171" t="s">
        <v>15</v>
      </c>
      <c r="B13" s="92" t="s">
        <v>63</v>
      </c>
      <c r="C13" s="92" t="s">
        <v>43</v>
      </c>
      <c r="D13" s="148">
        <v>35</v>
      </c>
      <c r="E13" s="148">
        <v>3</v>
      </c>
      <c r="F13" s="148" t="s">
        <v>140</v>
      </c>
      <c r="G13" s="152" t="s">
        <v>20</v>
      </c>
      <c r="H13" s="152">
        <v>20</v>
      </c>
      <c r="I13" s="152">
        <v>15</v>
      </c>
      <c r="J13" s="189">
        <v>10</v>
      </c>
    </row>
    <row r="14" spans="1:10" s="76" customFormat="1" ht="22.9" customHeight="1" x14ac:dyDescent="0.2">
      <c r="A14" s="171" t="s">
        <v>16</v>
      </c>
      <c r="B14" s="92" t="s">
        <v>174</v>
      </c>
      <c r="C14" s="92" t="s">
        <v>42</v>
      </c>
      <c r="D14" s="148">
        <v>12</v>
      </c>
      <c r="E14" s="148">
        <v>1</v>
      </c>
      <c r="F14" s="148" t="s">
        <v>140</v>
      </c>
      <c r="G14" s="152" t="s">
        <v>20</v>
      </c>
      <c r="H14" s="152">
        <v>4</v>
      </c>
      <c r="I14" s="152">
        <v>8</v>
      </c>
      <c r="J14" s="189">
        <v>10</v>
      </c>
    </row>
    <row r="15" spans="1:10" s="76" customFormat="1" ht="22.9" customHeight="1" x14ac:dyDescent="0.2">
      <c r="A15" s="171" t="s">
        <v>5</v>
      </c>
      <c r="B15" s="92" t="s">
        <v>64</v>
      </c>
      <c r="C15" s="92" t="s">
        <v>39</v>
      </c>
      <c r="D15" s="139">
        <v>30</v>
      </c>
      <c r="E15" s="139">
        <v>2</v>
      </c>
      <c r="F15" s="139" t="s">
        <v>140</v>
      </c>
      <c r="G15" s="118" t="s">
        <v>20</v>
      </c>
      <c r="H15" s="118">
        <v>20</v>
      </c>
      <c r="I15" s="118">
        <v>10</v>
      </c>
      <c r="J15" s="131">
        <v>10</v>
      </c>
    </row>
    <row r="16" spans="1:10" s="76" customFormat="1" ht="22.9" customHeight="1" x14ac:dyDescent="0.2">
      <c r="A16" s="171" t="s">
        <v>8</v>
      </c>
      <c r="B16" s="92" t="s">
        <v>65</v>
      </c>
      <c r="C16" s="92" t="s">
        <v>56</v>
      </c>
      <c r="D16" s="139">
        <v>60</v>
      </c>
      <c r="E16" s="139">
        <v>4</v>
      </c>
      <c r="F16" s="139" t="s">
        <v>140</v>
      </c>
      <c r="G16" s="118">
        <v>15</v>
      </c>
      <c r="H16" s="118">
        <v>30</v>
      </c>
      <c r="I16" s="118">
        <v>15</v>
      </c>
      <c r="J16" s="131">
        <v>5</v>
      </c>
    </row>
    <row r="17" spans="1:10" s="76" customFormat="1" ht="22.9" customHeight="1" x14ac:dyDescent="0.2">
      <c r="A17" s="171" t="s">
        <v>17</v>
      </c>
      <c r="B17" s="92" t="s">
        <v>66</v>
      </c>
      <c r="C17" s="92" t="s">
        <v>172</v>
      </c>
      <c r="D17" s="135">
        <v>15</v>
      </c>
      <c r="E17" s="135">
        <v>1</v>
      </c>
      <c r="F17" s="135" t="s">
        <v>140</v>
      </c>
      <c r="G17" s="103" t="s">
        <v>20</v>
      </c>
      <c r="H17" s="103">
        <v>15</v>
      </c>
      <c r="I17" s="103" t="s">
        <v>20</v>
      </c>
      <c r="J17" s="168">
        <v>10</v>
      </c>
    </row>
    <row r="18" spans="1:10" s="76" customFormat="1" ht="22.9" customHeight="1" x14ac:dyDescent="0.2">
      <c r="A18" s="171" t="s">
        <v>18</v>
      </c>
      <c r="B18" s="127" t="s">
        <v>173</v>
      </c>
      <c r="C18" s="125" t="s">
        <v>54</v>
      </c>
      <c r="D18" s="139" t="s">
        <v>20</v>
      </c>
      <c r="E18" s="139">
        <v>0</v>
      </c>
      <c r="F18" s="139" t="s">
        <v>6</v>
      </c>
      <c r="G18" s="118" t="s">
        <v>20</v>
      </c>
      <c r="H18" s="118" t="s">
        <v>20</v>
      </c>
      <c r="I18" s="118" t="s">
        <v>20</v>
      </c>
      <c r="J18" s="131" t="s">
        <v>20</v>
      </c>
    </row>
    <row r="19" spans="1:10" s="76" customFormat="1" ht="22.9" customHeight="1" thickBot="1" x14ac:dyDescent="0.25">
      <c r="A19" s="150" t="s">
        <v>21</v>
      </c>
      <c r="B19" s="205" t="s">
        <v>206</v>
      </c>
      <c r="C19" s="263" t="s">
        <v>46</v>
      </c>
      <c r="D19" s="151">
        <v>15</v>
      </c>
      <c r="E19" s="105" t="s">
        <v>20</v>
      </c>
      <c r="F19" s="151" t="s">
        <v>151</v>
      </c>
      <c r="G19" s="105" t="s">
        <v>20</v>
      </c>
      <c r="H19" s="105">
        <v>15</v>
      </c>
      <c r="I19" s="105" t="s">
        <v>20</v>
      </c>
      <c r="J19" s="210" t="s">
        <v>20</v>
      </c>
    </row>
    <row r="20" spans="1:10" ht="22.9" customHeight="1" thickBot="1" x14ac:dyDescent="0.25">
      <c r="A20" s="42"/>
      <c r="B20" s="99" t="s">
        <v>216</v>
      </c>
      <c r="C20" s="44"/>
      <c r="D20" s="45">
        <f>SUM(D4:D10,D13:D19)</f>
        <v>417</v>
      </c>
      <c r="E20" s="45">
        <f>SUM(E4:E19)</f>
        <v>28</v>
      </c>
      <c r="F20" s="45"/>
      <c r="G20" s="45">
        <f>SUM(G4:G10,G13:G19)</f>
        <v>45</v>
      </c>
      <c r="H20" s="45">
        <f>SUM(H4:H10,H13:H19)</f>
        <v>259</v>
      </c>
      <c r="I20" s="45">
        <f>SUM(I4:I10,I13:I19)</f>
        <v>113</v>
      </c>
      <c r="J20" s="46"/>
    </row>
    <row r="21" spans="1:10" ht="17.45" customHeight="1" x14ac:dyDescent="0.2">
      <c r="A21" s="39"/>
      <c r="B21" s="40"/>
      <c r="C21" s="40"/>
      <c r="D21" s="39"/>
      <c r="E21" s="39"/>
      <c r="F21" s="121"/>
      <c r="G21" s="122"/>
      <c r="H21" s="122"/>
      <c r="I21" s="122"/>
      <c r="J21" s="122"/>
    </row>
    <row r="22" spans="1:10" ht="13.5" thickBot="1" x14ac:dyDescent="0.25">
      <c r="A22" s="297" t="s">
        <v>144</v>
      </c>
      <c r="B22" s="297"/>
      <c r="C22" s="297"/>
      <c r="D22" s="297"/>
      <c r="E22" s="297"/>
      <c r="F22" s="297"/>
      <c r="G22" s="297"/>
      <c r="H22" s="297"/>
      <c r="I22" s="297"/>
      <c r="J22" s="297"/>
    </row>
    <row r="23" spans="1:10" ht="39" customHeight="1" thickBot="1" x14ac:dyDescent="0.25">
      <c r="A23" s="206" t="s">
        <v>0</v>
      </c>
      <c r="B23" s="207" t="s">
        <v>132</v>
      </c>
      <c r="C23" s="207" t="s">
        <v>133</v>
      </c>
      <c r="D23" s="211" t="s">
        <v>134</v>
      </c>
      <c r="E23" s="211" t="s">
        <v>1</v>
      </c>
      <c r="F23" s="211" t="s">
        <v>135</v>
      </c>
      <c r="G23" s="211" t="s">
        <v>136</v>
      </c>
      <c r="H23" s="201" t="s">
        <v>137</v>
      </c>
      <c r="I23" s="211" t="s">
        <v>138</v>
      </c>
      <c r="J23" s="216" t="s">
        <v>139</v>
      </c>
    </row>
    <row r="24" spans="1:10" s="76" customFormat="1" ht="22.9" customHeight="1" x14ac:dyDescent="0.2">
      <c r="A24" s="302" t="s">
        <v>9</v>
      </c>
      <c r="B24" s="304" t="s">
        <v>72</v>
      </c>
      <c r="C24" s="219" t="s">
        <v>33</v>
      </c>
      <c r="D24" s="137">
        <v>30</v>
      </c>
      <c r="E24" s="305">
        <v>2</v>
      </c>
      <c r="F24" s="305" t="s">
        <v>140</v>
      </c>
      <c r="G24" s="137">
        <v>5</v>
      </c>
      <c r="H24" s="137">
        <v>10</v>
      </c>
      <c r="I24" s="137">
        <v>15</v>
      </c>
      <c r="J24" s="220">
        <v>10</v>
      </c>
    </row>
    <row r="25" spans="1:10" s="76" customFormat="1" ht="22.9" customHeight="1" x14ac:dyDescent="0.2">
      <c r="A25" s="303"/>
      <c r="B25" s="288"/>
      <c r="C25" s="92" t="s">
        <v>52</v>
      </c>
      <c r="D25" s="118">
        <v>10</v>
      </c>
      <c r="E25" s="306"/>
      <c r="F25" s="306"/>
      <c r="G25" s="118" t="s">
        <v>20</v>
      </c>
      <c r="H25" s="118">
        <v>10</v>
      </c>
      <c r="I25" s="118" t="s">
        <v>20</v>
      </c>
      <c r="J25" s="131">
        <v>10</v>
      </c>
    </row>
    <row r="26" spans="1:10" s="76" customFormat="1" ht="22.9" customHeight="1" x14ac:dyDescent="0.2">
      <c r="A26" s="303"/>
      <c r="B26" s="288"/>
      <c r="C26" s="92" t="s">
        <v>48</v>
      </c>
      <c r="D26" s="118">
        <v>20</v>
      </c>
      <c r="E26" s="307"/>
      <c r="F26" s="307"/>
      <c r="G26" s="118">
        <v>5</v>
      </c>
      <c r="H26" s="118" t="s">
        <v>20</v>
      </c>
      <c r="I26" s="118">
        <v>15</v>
      </c>
      <c r="J26" s="131">
        <v>10</v>
      </c>
    </row>
    <row r="27" spans="1:10" s="347" customFormat="1" ht="22.9" customHeight="1" x14ac:dyDescent="0.2">
      <c r="A27" s="208" t="s">
        <v>10</v>
      </c>
      <c r="B27" s="94" t="s">
        <v>73</v>
      </c>
      <c r="C27" s="94" t="s">
        <v>186</v>
      </c>
      <c r="D27" s="284">
        <v>45</v>
      </c>
      <c r="E27" s="284">
        <v>2</v>
      </c>
      <c r="F27" s="284" t="s">
        <v>140</v>
      </c>
      <c r="G27" s="110">
        <v>15</v>
      </c>
      <c r="H27" s="110">
        <v>20</v>
      </c>
      <c r="I27" s="110">
        <v>10</v>
      </c>
      <c r="J27" s="159">
        <v>10</v>
      </c>
    </row>
    <row r="28" spans="1:10" s="76" customFormat="1" ht="22.9" customHeight="1" x14ac:dyDescent="0.2">
      <c r="A28" s="171" t="s">
        <v>11</v>
      </c>
      <c r="B28" s="127" t="s">
        <v>175</v>
      </c>
      <c r="C28" s="92" t="s">
        <v>42</v>
      </c>
      <c r="D28" s="139">
        <v>12</v>
      </c>
      <c r="E28" s="139">
        <v>1</v>
      </c>
      <c r="F28" s="139" t="s">
        <v>140</v>
      </c>
      <c r="G28" s="118" t="s">
        <v>20</v>
      </c>
      <c r="H28" s="118">
        <v>4</v>
      </c>
      <c r="I28" s="118">
        <v>8</v>
      </c>
      <c r="J28" s="131">
        <v>10</v>
      </c>
    </row>
    <row r="29" spans="1:10" s="69" customFormat="1" ht="60" x14ac:dyDescent="0.2">
      <c r="A29" s="217" t="s">
        <v>19</v>
      </c>
      <c r="B29" s="92" t="s">
        <v>74</v>
      </c>
      <c r="C29" s="92" t="s">
        <v>75</v>
      </c>
      <c r="D29" s="139">
        <v>15</v>
      </c>
      <c r="E29" s="139">
        <v>1</v>
      </c>
      <c r="F29" s="139" t="s">
        <v>140</v>
      </c>
      <c r="G29" s="118" t="s">
        <v>20</v>
      </c>
      <c r="H29" s="118" t="s">
        <v>20</v>
      </c>
      <c r="I29" s="118">
        <v>15</v>
      </c>
      <c r="J29" s="131">
        <v>25</v>
      </c>
    </row>
    <row r="30" spans="1:10" s="76" customFormat="1" ht="22.9" customHeight="1" x14ac:dyDescent="0.2">
      <c r="A30" s="217" t="s">
        <v>12</v>
      </c>
      <c r="B30" s="92" t="s">
        <v>131</v>
      </c>
      <c r="C30" s="92" t="s">
        <v>183</v>
      </c>
      <c r="D30" s="139">
        <v>55</v>
      </c>
      <c r="E30" s="139">
        <v>3</v>
      </c>
      <c r="F30" s="139" t="s">
        <v>6</v>
      </c>
      <c r="G30" s="118">
        <v>15</v>
      </c>
      <c r="H30" s="118">
        <v>20</v>
      </c>
      <c r="I30" s="118">
        <v>20</v>
      </c>
      <c r="J30" s="131">
        <v>10</v>
      </c>
    </row>
    <row r="31" spans="1:10" s="69" customFormat="1" ht="22.9" customHeight="1" x14ac:dyDescent="0.2">
      <c r="A31" s="217" t="s">
        <v>13</v>
      </c>
      <c r="B31" s="92" t="s">
        <v>76</v>
      </c>
      <c r="C31" s="92" t="s">
        <v>77</v>
      </c>
      <c r="D31" s="139">
        <v>30</v>
      </c>
      <c r="E31" s="139">
        <v>2</v>
      </c>
      <c r="F31" s="139" t="s">
        <v>6</v>
      </c>
      <c r="G31" s="118">
        <v>5</v>
      </c>
      <c r="H31" s="118">
        <v>15</v>
      </c>
      <c r="I31" s="118">
        <v>10</v>
      </c>
      <c r="J31" s="131">
        <v>20</v>
      </c>
    </row>
    <row r="32" spans="1:10" s="76" customFormat="1" ht="22.9" customHeight="1" x14ac:dyDescent="0.2">
      <c r="A32" s="217" t="s">
        <v>14</v>
      </c>
      <c r="B32" s="153" t="s">
        <v>78</v>
      </c>
      <c r="C32" s="92" t="s">
        <v>79</v>
      </c>
      <c r="D32" s="135">
        <v>30</v>
      </c>
      <c r="E32" s="135">
        <v>2</v>
      </c>
      <c r="F32" s="135" t="s">
        <v>140</v>
      </c>
      <c r="G32" s="103">
        <v>5</v>
      </c>
      <c r="H32" s="103">
        <v>25</v>
      </c>
      <c r="I32" s="103" t="s">
        <v>20</v>
      </c>
      <c r="J32" s="168">
        <v>10</v>
      </c>
    </row>
    <row r="33" spans="1:10" s="76" customFormat="1" ht="22.9" customHeight="1" x14ac:dyDescent="0.2">
      <c r="A33" s="217" t="s">
        <v>15</v>
      </c>
      <c r="B33" s="92" t="s">
        <v>80</v>
      </c>
      <c r="C33" s="92" t="s">
        <v>81</v>
      </c>
      <c r="D33" s="139">
        <v>20</v>
      </c>
      <c r="E33" s="139">
        <v>2</v>
      </c>
      <c r="F33" s="139" t="s">
        <v>140</v>
      </c>
      <c r="G33" s="118" t="s">
        <v>20</v>
      </c>
      <c r="H33" s="118">
        <v>20</v>
      </c>
      <c r="I33" s="118" t="s">
        <v>20</v>
      </c>
      <c r="J33" s="131">
        <v>10</v>
      </c>
    </row>
    <row r="34" spans="1:10" s="76" customFormat="1" ht="22.9" customHeight="1" x14ac:dyDescent="0.2">
      <c r="A34" s="217" t="s">
        <v>16</v>
      </c>
      <c r="B34" s="92" t="s">
        <v>82</v>
      </c>
      <c r="C34" s="92" t="s">
        <v>54</v>
      </c>
      <c r="D34" s="139">
        <v>20</v>
      </c>
      <c r="E34" s="139">
        <v>1</v>
      </c>
      <c r="F34" s="139" t="s">
        <v>140</v>
      </c>
      <c r="G34" s="118">
        <v>6</v>
      </c>
      <c r="H34" s="118">
        <v>10</v>
      </c>
      <c r="I34" s="118">
        <v>4</v>
      </c>
      <c r="J34" s="131">
        <v>10</v>
      </c>
    </row>
    <row r="35" spans="1:10" s="76" customFormat="1" ht="22.9" customHeight="1" x14ac:dyDescent="0.2">
      <c r="A35" s="217" t="s">
        <v>5</v>
      </c>
      <c r="B35" s="92" t="s">
        <v>64</v>
      </c>
      <c r="C35" s="92" t="s">
        <v>39</v>
      </c>
      <c r="D35" s="139">
        <v>30</v>
      </c>
      <c r="E35" s="139">
        <v>2</v>
      </c>
      <c r="F35" s="139" t="s">
        <v>140</v>
      </c>
      <c r="G35" s="118" t="s">
        <v>20</v>
      </c>
      <c r="H35" s="118">
        <v>20</v>
      </c>
      <c r="I35" s="118">
        <v>10</v>
      </c>
      <c r="J35" s="131">
        <v>10</v>
      </c>
    </row>
    <row r="36" spans="1:10" s="76" customFormat="1" ht="22.9" customHeight="1" x14ac:dyDescent="0.2">
      <c r="A36" s="217" t="s">
        <v>8</v>
      </c>
      <c r="B36" s="92" t="s">
        <v>65</v>
      </c>
      <c r="C36" s="92" t="s">
        <v>56</v>
      </c>
      <c r="D36" s="139">
        <v>60</v>
      </c>
      <c r="E36" s="139">
        <v>4</v>
      </c>
      <c r="F36" s="139" t="s">
        <v>140</v>
      </c>
      <c r="G36" s="118">
        <v>15</v>
      </c>
      <c r="H36" s="118">
        <v>30</v>
      </c>
      <c r="I36" s="118">
        <v>15</v>
      </c>
      <c r="J36" s="131">
        <v>5</v>
      </c>
    </row>
    <row r="37" spans="1:10" s="69" customFormat="1" ht="22.9" customHeight="1" x14ac:dyDescent="0.2">
      <c r="A37" s="217" t="s">
        <v>17</v>
      </c>
      <c r="B37" s="153" t="s">
        <v>83</v>
      </c>
      <c r="C37" s="146" t="s">
        <v>84</v>
      </c>
      <c r="D37" s="139">
        <v>30</v>
      </c>
      <c r="E37" s="139">
        <v>2</v>
      </c>
      <c r="F37" s="139" t="s">
        <v>140</v>
      </c>
      <c r="G37" s="118">
        <v>10</v>
      </c>
      <c r="H37" s="118">
        <v>20</v>
      </c>
      <c r="I37" s="118" t="s">
        <v>20</v>
      </c>
      <c r="J37" s="131">
        <v>10</v>
      </c>
    </row>
    <row r="38" spans="1:10" s="76" customFormat="1" ht="22.9" customHeight="1" x14ac:dyDescent="0.2">
      <c r="A38" s="217" t="s">
        <v>18</v>
      </c>
      <c r="B38" s="153" t="s">
        <v>206</v>
      </c>
      <c r="C38" s="140" t="s">
        <v>46</v>
      </c>
      <c r="D38" s="148">
        <v>15</v>
      </c>
      <c r="E38" s="152" t="s">
        <v>20</v>
      </c>
      <c r="F38" s="148" t="s">
        <v>151</v>
      </c>
      <c r="G38" s="152" t="s">
        <v>20</v>
      </c>
      <c r="H38" s="152">
        <v>15</v>
      </c>
      <c r="I38" s="152" t="s">
        <v>20</v>
      </c>
      <c r="J38" s="189" t="s">
        <v>20</v>
      </c>
    </row>
    <row r="39" spans="1:10" s="76" customFormat="1" ht="22.9" customHeight="1" x14ac:dyDescent="0.2">
      <c r="A39" s="217" t="s">
        <v>21</v>
      </c>
      <c r="B39" s="153" t="s">
        <v>207</v>
      </c>
      <c r="C39" s="96"/>
      <c r="D39" s="139">
        <v>30</v>
      </c>
      <c r="E39" s="139">
        <v>2</v>
      </c>
      <c r="F39" s="139" t="s">
        <v>140</v>
      </c>
      <c r="G39" s="118" t="s">
        <v>20</v>
      </c>
      <c r="H39" s="118">
        <v>30</v>
      </c>
      <c r="I39" s="118" t="s">
        <v>20</v>
      </c>
      <c r="J39" s="131">
        <v>10</v>
      </c>
    </row>
    <row r="40" spans="1:10" s="347" customFormat="1" ht="22.9" customHeight="1" thickBot="1" x14ac:dyDescent="0.25">
      <c r="A40" s="348" t="s">
        <v>22</v>
      </c>
      <c r="B40" s="342" t="s">
        <v>207</v>
      </c>
      <c r="C40" s="349"/>
      <c r="D40" s="350">
        <v>30</v>
      </c>
      <c r="E40" s="350">
        <v>2</v>
      </c>
      <c r="F40" s="350" t="s">
        <v>140</v>
      </c>
      <c r="G40" s="351" t="s">
        <v>20</v>
      </c>
      <c r="H40" s="351">
        <v>30</v>
      </c>
      <c r="I40" s="351" t="s">
        <v>20</v>
      </c>
      <c r="J40" s="352">
        <v>10</v>
      </c>
    </row>
    <row r="41" spans="1:10" s="1" customFormat="1" ht="22.9" customHeight="1" thickBot="1" x14ac:dyDescent="0.25">
      <c r="A41" s="98"/>
      <c r="B41" s="99" t="s">
        <v>220</v>
      </c>
      <c r="C41" s="43"/>
      <c r="D41" s="45">
        <f>SUM(D24,D27:D40)</f>
        <v>452</v>
      </c>
      <c r="E41" s="45">
        <f>SUM(E24:E40)</f>
        <v>28</v>
      </c>
      <c r="F41" s="45" t="s">
        <v>20</v>
      </c>
      <c r="G41" s="45">
        <f>SUM(G24,G27:G38)</f>
        <v>76</v>
      </c>
      <c r="H41" s="45">
        <f>SUM(H24,H27:H40)</f>
        <v>269</v>
      </c>
      <c r="I41" s="45">
        <f>SUM(I24,I27:I38)</f>
        <v>107</v>
      </c>
      <c r="J41" s="46"/>
    </row>
    <row r="42" spans="1:10" ht="22.9" customHeight="1" thickBot="1" x14ac:dyDescent="0.25">
      <c r="A42" s="38" t="s">
        <v>23</v>
      </c>
      <c r="B42" s="85" t="s">
        <v>208</v>
      </c>
      <c r="C42" s="111"/>
      <c r="D42" s="281">
        <v>320</v>
      </c>
      <c r="E42" s="17">
        <v>4</v>
      </c>
      <c r="F42" s="17" t="s">
        <v>151</v>
      </c>
      <c r="G42" s="18"/>
      <c r="H42" s="18"/>
      <c r="I42" s="18"/>
      <c r="J42" s="41"/>
    </row>
    <row r="43" spans="1:10" s="1" customFormat="1" ht="22.9" customHeight="1" thickBot="1" x14ac:dyDescent="0.25">
      <c r="A43" s="15"/>
      <c r="B43" s="218" t="s">
        <v>216</v>
      </c>
      <c r="C43" s="218"/>
      <c r="D43" s="8">
        <f>SUM(D41:D42)</f>
        <v>772</v>
      </c>
      <c r="E43" s="8">
        <f>SUM(E41:E42)</f>
        <v>32</v>
      </c>
      <c r="F43" s="8" t="s">
        <v>20</v>
      </c>
      <c r="G43" s="8"/>
      <c r="H43" s="8"/>
      <c r="I43" s="8"/>
      <c r="J43" s="9"/>
    </row>
    <row r="44" spans="1:10" ht="22.9" customHeight="1" thickBot="1" x14ac:dyDescent="0.25">
      <c r="A44" s="271"/>
      <c r="B44" s="267" t="s">
        <v>222</v>
      </c>
      <c r="C44" s="272"/>
      <c r="D44" s="265">
        <f>D20+D43</f>
        <v>1189</v>
      </c>
      <c r="E44" s="265">
        <f>E20+E43</f>
        <v>60</v>
      </c>
      <c r="F44" s="265" t="s">
        <v>20</v>
      </c>
      <c r="G44" s="265">
        <f>SUM(G20,G41)</f>
        <v>121</v>
      </c>
      <c r="H44" s="265">
        <f>SUM(H20,H41)</f>
        <v>528</v>
      </c>
      <c r="I44" s="265">
        <f>SUM(I20,I41)</f>
        <v>220</v>
      </c>
      <c r="J44" s="273"/>
    </row>
    <row r="45" spans="1:10" s="47" customFormat="1" ht="12.75" customHeight="1" x14ac:dyDescent="0.2">
      <c r="A45" s="286" t="s">
        <v>179</v>
      </c>
      <c r="B45" s="286"/>
      <c r="C45" s="286"/>
      <c r="D45" s="11"/>
      <c r="E45" s="67"/>
      <c r="F45" s="67"/>
      <c r="G45" s="156"/>
      <c r="H45" s="157"/>
      <c r="I45" s="158"/>
      <c r="J45" s="158"/>
    </row>
  </sheetData>
  <mergeCells count="11">
    <mergeCell ref="A45:C45"/>
    <mergeCell ref="A24:A26"/>
    <mergeCell ref="B24:B26"/>
    <mergeCell ref="F24:F26"/>
    <mergeCell ref="E24:E26"/>
    <mergeCell ref="A1:G1"/>
    <mergeCell ref="A22:J22"/>
    <mergeCell ref="B10:B12"/>
    <mergeCell ref="A10:A12"/>
    <mergeCell ref="F10:F12"/>
    <mergeCell ref="E10:E12"/>
  </mergeCells>
  <phoneticPr fontId="3" type="noConversion"/>
  <pageMargins left="0.74803149606299213" right="0.74803149606299213" top="0.19685039370078741" bottom="0" header="0.51181102362204722" footer="0.51181102362204722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opLeftCell="A15" zoomScale="80" zoomScaleNormal="80" workbookViewId="0">
      <selection activeCell="W36" sqref="W36:W37"/>
    </sheetView>
  </sheetViews>
  <sheetFormatPr defaultColWidth="9.140625" defaultRowHeight="12.75" x14ac:dyDescent="0.2"/>
  <cols>
    <col min="1" max="1" width="5" style="77" customWidth="1"/>
    <col min="2" max="2" width="40.7109375" style="66" customWidth="1"/>
    <col min="3" max="3" width="48.7109375" style="66" customWidth="1"/>
    <col min="4" max="4" width="8.28515625" style="66" customWidth="1"/>
    <col min="5" max="5" width="8.28515625" style="12" customWidth="1"/>
    <col min="6" max="7" width="8.28515625" style="66" customWidth="1"/>
    <col min="8" max="8" width="12" style="66" customWidth="1"/>
    <col min="9" max="10" width="8.28515625" style="66" customWidth="1"/>
    <col min="11" max="16384" width="9.140625" style="66"/>
  </cols>
  <sheetData>
    <row r="1" spans="1:10" ht="17.45" customHeight="1" x14ac:dyDescent="0.2">
      <c r="A1" s="285" t="s">
        <v>197</v>
      </c>
      <c r="B1" s="285"/>
      <c r="C1" s="285"/>
      <c r="D1" s="285"/>
      <c r="E1" s="285"/>
      <c r="F1" s="285"/>
      <c r="G1" s="285"/>
    </row>
    <row r="2" spans="1:10" ht="13.5" thickBot="1" x14ac:dyDescent="0.25">
      <c r="A2" s="308" t="s">
        <v>145</v>
      </c>
      <c r="B2" s="308"/>
      <c r="C2" s="308"/>
      <c r="D2" s="308"/>
      <c r="E2" s="308"/>
      <c r="F2" s="308"/>
      <c r="G2" s="308"/>
      <c r="H2" s="308"/>
      <c r="I2" s="308"/>
      <c r="J2" s="16"/>
    </row>
    <row r="3" spans="1:10" ht="39" customHeight="1" thickBot="1" x14ac:dyDescent="0.25">
      <c r="A3" s="206" t="s">
        <v>0</v>
      </c>
      <c r="B3" s="207" t="s">
        <v>132</v>
      </c>
      <c r="C3" s="207" t="s">
        <v>133</v>
      </c>
      <c r="D3" s="211" t="s">
        <v>134</v>
      </c>
      <c r="E3" s="211" t="s">
        <v>1</v>
      </c>
      <c r="F3" s="211" t="s">
        <v>135</v>
      </c>
      <c r="G3" s="211" t="s">
        <v>136</v>
      </c>
      <c r="H3" s="201" t="s">
        <v>137</v>
      </c>
      <c r="I3" s="211" t="s">
        <v>138</v>
      </c>
      <c r="J3" s="216" t="s">
        <v>139</v>
      </c>
    </row>
    <row r="4" spans="1:10" ht="22.9" customHeight="1" x14ac:dyDescent="0.2">
      <c r="A4" s="310" t="s">
        <v>9</v>
      </c>
      <c r="B4" s="312" t="s">
        <v>85</v>
      </c>
      <c r="C4" s="204" t="s">
        <v>34</v>
      </c>
      <c r="D4" s="137">
        <v>90</v>
      </c>
      <c r="E4" s="305">
        <v>4</v>
      </c>
      <c r="F4" s="305" t="s">
        <v>6</v>
      </c>
      <c r="G4" s="137" t="s">
        <v>20</v>
      </c>
      <c r="H4" s="137">
        <v>50</v>
      </c>
      <c r="I4" s="137">
        <v>40</v>
      </c>
      <c r="J4" s="224">
        <v>10</v>
      </c>
    </row>
    <row r="5" spans="1:10" ht="22.9" customHeight="1" x14ac:dyDescent="0.2">
      <c r="A5" s="311"/>
      <c r="B5" s="313"/>
      <c r="C5" s="2" t="s">
        <v>189</v>
      </c>
      <c r="D5" s="103">
        <v>45</v>
      </c>
      <c r="E5" s="306"/>
      <c r="F5" s="306"/>
      <c r="G5" s="103" t="s">
        <v>20</v>
      </c>
      <c r="H5" s="103">
        <v>25</v>
      </c>
      <c r="I5" s="103">
        <v>20</v>
      </c>
      <c r="J5" s="221">
        <v>10</v>
      </c>
    </row>
    <row r="6" spans="1:10" ht="22.9" customHeight="1" x14ac:dyDescent="0.2">
      <c r="A6" s="311"/>
      <c r="B6" s="313"/>
      <c r="C6" s="166" t="s">
        <v>190</v>
      </c>
      <c r="D6" s="103">
        <v>45</v>
      </c>
      <c r="E6" s="307"/>
      <c r="F6" s="307"/>
      <c r="G6" s="103" t="s">
        <v>20</v>
      </c>
      <c r="H6" s="103">
        <v>25</v>
      </c>
      <c r="I6" s="103">
        <v>20</v>
      </c>
      <c r="J6" s="221">
        <v>10</v>
      </c>
    </row>
    <row r="7" spans="1:10" ht="22.9" customHeight="1" x14ac:dyDescent="0.2">
      <c r="A7" s="169" t="s">
        <v>10</v>
      </c>
      <c r="B7" s="97" t="s">
        <v>87</v>
      </c>
      <c r="C7" s="2" t="s">
        <v>88</v>
      </c>
      <c r="D7" s="117">
        <v>30</v>
      </c>
      <c r="E7" s="117">
        <v>2</v>
      </c>
      <c r="F7" s="117" t="s">
        <v>140</v>
      </c>
      <c r="G7" s="118">
        <v>5</v>
      </c>
      <c r="H7" s="118">
        <v>20</v>
      </c>
      <c r="I7" s="118">
        <v>5</v>
      </c>
      <c r="J7" s="159">
        <v>10</v>
      </c>
    </row>
    <row r="8" spans="1:10" s="353" customFormat="1" ht="22.9" customHeight="1" x14ac:dyDescent="0.2">
      <c r="A8" s="208" t="s">
        <v>11</v>
      </c>
      <c r="B8" s="109" t="s">
        <v>89</v>
      </c>
      <c r="C8" s="109" t="s">
        <v>185</v>
      </c>
      <c r="D8" s="284">
        <v>30</v>
      </c>
      <c r="E8" s="284">
        <v>2</v>
      </c>
      <c r="F8" s="284" t="s">
        <v>140</v>
      </c>
      <c r="G8" s="110">
        <v>5</v>
      </c>
      <c r="H8" s="110">
        <v>20</v>
      </c>
      <c r="I8" s="110">
        <v>5</v>
      </c>
      <c r="J8" s="159">
        <v>20</v>
      </c>
    </row>
    <row r="9" spans="1:10" ht="22.9" customHeight="1" x14ac:dyDescent="0.2">
      <c r="A9" s="169" t="s">
        <v>19</v>
      </c>
      <c r="B9" s="109" t="s">
        <v>90</v>
      </c>
      <c r="C9" s="2" t="s">
        <v>91</v>
      </c>
      <c r="D9" s="117">
        <v>30</v>
      </c>
      <c r="E9" s="117">
        <v>2</v>
      </c>
      <c r="F9" s="117" t="s">
        <v>140</v>
      </c>
      <c r="G9" s="118">
        <v>5</v>
      </c>
      <c r="H9" s="118">
        <v>20</v>
      </c>
      <c r="I9" s="118">
        <v>5</v>
      </c>
      <c r="J9" s="159">
        <v>10</v>
      </c>
    </row>
    <row r="10" spans="1:10" ht="22.9" customHeight="1" x14ac:dyDescent="0.2">
      <c r="A10" s="169" t="s">
        <v>12</v>
      </c>
      <c r="B10" s="109" t="s">
        <v>201</v>
      </c>
      <c r="C10" s="2" t="s">
        <v>129</v>
      </c>
      <c r="D10" s="117">
        <v>15</v>
      </c>
      <c r="E10" s="117">
        <v>1</v>
      </c>
      <c r="F10" s="117" t="s">
        <v>140</v>
      </c>
      <c r="G10" s="118">
        <v>5</v>
      </c>
      <c r="H10" s="118">
        <v>10</v>
      </c>
      <c r="I10" s="118" t="s">
        <v>20</v>
      </c>
      <c r="J10" s="159">
        <v>5</v>
      </c>
    </row>
    <row r="11" spans="1:10" s="353" customFormat="1" ht="22.9" customHeight="1" x14ac:dyDescent="0.2">
      <c r="A11" s="208" t="s">
        <v>13</v>
      </c>
      <c r="B11" s="94" t="s">
        <v>92</v>
      </c>
      <c r="C11" s="94" t="s">
        <v>186</v>
      </c>
      <c r="D11" s="284">
        <v>45</v>
      </c>
      <c r="E11" s="284">
        <v>3</v>
      </c>
      <c r="F11" s="284" t="s">
        <v>6</v>
      </c>
      <c r="G11" s="110">
        <v>15</v>
      </c>
      <c r="H11" s="110">
        <v>20</v>
      </c>
      <c r="I11" s="110">
        <v>10</v>
      </c>
      <c r="J11" s="159">
        <v>10</v>
      </c>
    </row>
    <row r="12" spans="1:10" ht="22.9" customHeight="1" x14ac:dyDescent="0.2">
      <c r="A12" s="169" t="s">
        <v>14</v>
      </c>
      <c r="B12" s="84" t="s">
        <v>93</v>
      </c>
      <c r="C12" s="84" t="s">
        <v>43</v>
      </c>
      <c r="D12" s="117">
        <v>60</v>
      </c>
      <c r="E12" s="117">
        <v>3</v>
      </c>
      <c r="F12" s="117" t="s">
        <v>140</v>
      </c>
      <c r="G12" s="118">
        <v>15</v>
      </c>
      <c r="H12" s="118">
        <v>45</v>
      </c>
      <c r="I12" s="118" t="s">
        <v>20</v>
      </c>
      <c r="J12" s="159">
        <v>10</v>
      </c>
    </row>
    <row r="13" spans="1:10" s="69" customFormat="1" ht="22.9" customHeight="1" x14ac:dyDescent="0.2">
      <c r="A13" s="171" t="s">
        <v>15</v>
      </c>
      <c r="B13" s="92" t="s">
        <v>64</v>
      </c>
      <c r="C13" s="92" t="s">
        <v>39</v>
      </c>
      <c r="D13" s="139">
        <v>40</v>
      </c>
      <c r="E13" s="139">
        <v>2</v>
      </c>
      <c r="F13" s="139" t="s">
        <v>140</v>
      </c>
      <c r="G13" s="118">
        <v>5</v>
      </c>
      <c r="H13" s="118">
        <v>30</v>
      </c>
      <c r="I13" s="118">
        <v>5</v>
      </c>
      <c r="J13" s="131">
        <v>5</v>
      </c>
    </row>
    <row r="14" spans="1:10" s="69" customFormat="1" ht="22.9" customHeight="1" x14ac:dyDescent="0.2">
      <c r="A14" s="171" t="s">
        <v>16</v>
      </c>
      <c r="B14" s="92" t="s">
        <v>65</v>
      </c>
      <c r="C14" s="92" t="s">
        <v>56</v>
      </c>
      <c r="D14" s="139">
        <v>25</v>
      </c>
      <c r="E14" s="139">
        <v>1</v>
      </c>
      <c r="F14" s="139" t="s">
        <v>140</v>
      </c>
      <c r="G14" s="118">
        <v>5</v>
      </c>
      <c r="H14" s="118">
        <v>20</v>
      </c>
      <c r="I14" s="118" t="s">
        <v>20</v>
      </c>
      <c r="J14" s="131">
        <v>5</v>
      </c>
    </row>
    <row r="15" spans="1:10" s="69" customFormat="1" ht="22.9" customHeight="1" x14ac:dyDescent="0.2">
      <c r="A15" s="171" t="s">
        <v>5</v>
      </c>
      <c r="B15" s="92" t="s">
        <v>211</v>
      </c>
      <c r="C15" s="92" t="s">
        <v>94</v>
      </c>
      <c r="D15" s="139">
        <v>45</v>
      </c>
      <c r="E15" s="139">
        <v>2</v>
      </c>
      <c r="F15" s="139" t="s">
        <v>140</v>
      </c>
      <c r="G15" s="118" t="s">
        <v>20</v>
      </c>
      <c r="H15" s="118">
        <v>35</v>
      </c>
      <c r="I15" s="118">
        <v>10</v>
      </c>
      <c r="J15" s="131">
        <v>10</v>
      </c>
    </row>
    <row r="16" spans="1:10" s="69" customFormat="1" ht="22.9" customHeight="1" x14ac:dyDescent="0.2">
      <c r="A16" s="171" t="s">
        <v>8</v>
      </c>
      <c r="B16" s="146" t="s">
        <v>212</v>
      </c>
      <c r="C16" s="133" t="s">
        <v>130</v>
      </c>
      <c r="D16" s="139">
        <v>45</v>
      </c>
      <c r="E16" s="139">
        <v>2</v>
      </c>
      <c r="F16" s="139" t="s">
        <v>140</v>
      </c>
      <c r="G16" s="118" t="s">
        <v>20</v>
      </c>
      <c r="H16" s="118">
        <v>35</v>
      </c>
      <c r="I16" s="118">
        <v>10</v>
      </c>
      <c r="J16" s="131">
        <v>5</v>
      </c>
    </row>
    <row r="17" spans="1:10" s="69" customFormat="1" ht="22.9" customHeight="1" x14ac:dyDescent="0.2">
      <c r="A17" s="171" t="s">
        <v>17</v>
      </c>
      <c r="B17" s="132" t="s">
        <v>98</v>
      </c>
      <c r="C17" s="146" t="s">
        <v>130</v>
      </c>
      <c r="D17" s="103">
        <v>40</v>
      </c>
      <c r="E17" s="135">
        <v>2</v>
      </c>
      <c r="F17" s="135" t="s">
        <v>140</v>
      </c>
      <c r="G17" s="103" t="s">
        <v>20</v>
      </c>
      <c r="H17" s="103">
        <v>30</v>
      </c>
      <c r="I17" s="103">
        <v>10</v>
      </c>
      <c r="J17" s="168">
        <v>10</v>
      </c>
    </row>
    <row r="18" spans="1:10" s="69" customFormat="1" ht="22.9" customHeight="1" x14ac:dyDescent="0.2">
      <c r="A18" s="171" t="s">
        <v>18</v>
      </c>
      <c r="B18" s="125" t="s">
        <v>95</v>
      </c>
      <c r="C18" s="125" t="s">
        <v>86</v>
      </c>
      <c r="D18" s="139">
        <v>15</v>
      </c>
      <c r="E18" s="139">
        <v>1</v>
      </c>
      <c r="F18" s="139" t="s">
        <v>140</v>
      </c>
      <c r="G18" s="118" t="s">
        <v>20</v>
      </c>
      <c r="H18" s="118">
        <v>15</v>
      </c>
      <c r="I18" s="118" t="s">
        <v>20</v>
      </c>
      <c r="J18" s="131">
        <v>10</v>
      </c>
    </row>
    <row r="19" spans="1:10" s="69" customFormat="1" ht="22.9" customHeight="1" x14ac:dyDescent="0.2">
      <c r="A19" s="171" t="s">
        <v>21</v>
      </c>
      <c r="B19" s="92" t="s">
        <v>176</v>
      </c>
      <c r="C19" s="245" t="s">
        <v>128</v>
      </c>
      <c r="D19" s="139">
        <v>12</v>
      </c>
      <c r="E19" s="139">
        <v>1</v>
      </c>
      <c r="F19" s="139" t="s">
        <v>140</v>
      </c>
      <c r="G19" s="118" t="s">
        <v>20</v>
      </c>
      <c r="H19" s="118">
        <v>4</v>
      </c>
      <c r="I19" s="118">
        <v>8</v>
      </c>
      <c r="J19" s="131">
        <v>10</v>
      </c>
    </row>
    <row r="20" spans="1:10" s="353" customFormat="1" ht="22.9" customHeight="1" x14ac:dyDescent="0.2">
      <c r="A20" s="208" t="s">
        <v>22</v>
      </c>
      <c r="B20" s="94" t="s">
        <v>96</v>
      </c>
      <c r="C20" s="283" t="s">
        <v>225</v>
      </c>
      <c r="D20" s="284">
        <v>20</v>
      </c>
      <c r="E20" s="284">
        <v>1</v>
      </c>
      <c r="F20" s="284" t="s">
        <v>140</v>
      </c>
      <c r="G20" s="110">
        <v>10</v>
      </c>
      <c r="H20" s="110">
        <v>10</v>
      </c>
      <c r="I20" s="110" t="s">
        <v>20</v>
      </c>
      <c r="J20" s="159">
        <v>20</v>
      </c>
    </row>
    <row r="21" spans="1:10" s="69" customFormat="1" ht="22.9" customHeight="1" x14ac:dyDescent="0.2">
      <c r="A21" s="171" t="s">
        <v>23</v>
      </c>
      <c r="B21" s="92" t="s">
        <v>83</v>
      </c>
      <c r="C21" s="92" t="s">
        <v>84</v>
      </c>
      <c r="D21" s="134">
        <v>30</v>
      </c>
      <c r="E21" s="134">
        <v>2</v>
      </c>
      <c r="F21" s="134" t="s">
        <v>140</v>
      </c>
      <c r="G21" s="104">
        <v>10</v>
      </c>
      <c r="H21" s="104">
        <v>15</v>
      </c>
      <c r="I21" s="104">
        <v>5</v>
      </c>
      <c r="J21" s="173">
        <v>10</v>
      </c>
    </row>
    <row r="22" spans="1:10" s="69" customFormat="1" ht="22.9" customHeight="1" thickBot="1" x14ac:dyDescent="0.25">
      <c r="A22" s="150" t="s">
        <v>159</v>
      </c>
      <c r="B22" s="225" t="s">
        <v>97</v>
      </c>
      <c r="C22" s="226" t="s">
        <v>39</v>
      </c>
      <c r="D22" s="136" t="s">
        <v>20</v>
      </c>
      <c r="E22" s="136">
        <v>1</v>
      </c>
      <c r="F22" s="136" t="s">
        <v>6</v>
      </c>
      <c r="G22" s="108" t="s">
        <v>20</v>
      </c>
      <c r="H22" s="108" t="s">
        <v>20</v>
      </c>
      <c r="I22" s="108" t="s">
        <v>20</v>
      </c>
      <c r="J22" s="227" t="s">
        <v>20</v>
      </c>
    </row>
    <row r="23" spans="1:10" ht="22.9" customHeight="1" thickBot="1" x14ac:dyDescent="0.25">
      <c r="A23" s="42"/>
      <c r="B23" s="99" t="s">
        <v>216</v>
      </c>
      <c r="C23" s="222"/>
      <c r="D23" s="45">
        <f>SUM(D4,D7:D22)</f>
        <v>572</v>
      </c>
      <c r="E23" s="45">
        <f>SUM(E4:E22)</f>
        <v>32</v>
      </c>
      <c r="F23" s="45" t="s">
        <v>20</v>
      </c>
      <c r="G23" s="45">
        <f>SUM(G4:G22)</f>
        <v>80</v>
      </c>
      <c r="H23" s="45">
        <f>SUM(H4,H7:H22)</f>
        <v>379</v>
      </c>
      <c r="I23" s="45">
        <f>SUM(I4,I7:I22)</f>
        <v>113</v>
      </c>
      <c r="J23" s="46"/>
    </row>
    <row r="24" spans="1:10" ht="15.75" customHeight="1" x14ac:dyDescent="0.2">
      <c r="D24" s="69"/>
      <c r="E24" s="123"/>
      <c r="F24" s="69"/>
      <c r="G24" s="124"/>
      <c r="H24" s="124"/>
      <c r="I24" s="124"/>
      <c r="J24" s="124"/>
    </row>
    <row r="25" spans="1:10" ht="13.5" thickBot="1" x14ac:dyDescent="0.25">
      <c r="A25" s="308" t="s">
        <v>146</v>
      </c>
      <c r="B25" s="308"/>
      <c r="C25" s="308"/>
      <c r="D25" s="308"/>
      <c r="E25" s="308"/>
      <c r="F25" s="308"/>
      <c r="G25" s="308"/>
      <c r="H25" s="308"/>
      <c r="I25" s="308"/>
      <c r="J25" s="16"/>
    </row>
    <row r="26" spans="1:10" ht="39" customHeight="1" thickBot="1" x14ac:dyDescent="0.25">
      <c r="A26" s="228" t="s">
        <v>0</v>
      </c>
      <c r="B26" s="229" t="s">
        <v>132</v>
      </c>
      <c r="C26" s="229" t="s">
        <v>133</v>
      </c>
      <c r="D26" s="201" t="s">
        <v>134</v>
      </c>
      <c r="E26" s="201" t="s">
        <v>1</v>
      </c>
      <c r="F26" s="201" t="s">
        <v>135</v>
      </c>
      <c r="G26" s="201" t="s">
        <v>136</v>
      </c>
      <c r="H26" s="201" t="s">
        <v>137</v>
      </c>
      <c r="I26" s="201" t="s">
        <v>138</v>
      </c>
      <c r="J26" s="247" t="s">
        <v>139</v>
      </c>
    </row>
    <row r="27" spans="1:10" s="20" customFormat="1" ht="22.9" customHeight="1" x14ac:dyDescent="0.2">
      <c r="A27" s="212" t="s">
        <v>9</v>
      </c>
      <c r="B27" s="233" t="s">
        <v>98</v>
      </c>
      <c r="C27" s="214" t="s">
        <v>99</v>
      </c>
      <c r="D27" s="234">
        <v>20</v>
      </c>
      <c r="E27" s="223">
        <v>1</v>
      </c>
      <c r="F27" s="223" t="s">
        <v>140</v>
      </c>
      <c r="G27" s="235">
        <v>8</v>
      </c>
      <c r="H27" s="235">
        <v>12</v>
      </c>
      <c r="I27" s="235">
        <v>0</v>
      </c>
      <c r="J27" s="230">
        <v>5</v>
      </c>
    </row>
    <row r="28" spans="1:10" s="353" customFormat="1" ht="22.9" customHeight="1" x14ac:dyDescent="0.2">
      <c r="A28" s="208" t="s">
        <v>10</v>
      </c>
      <c r="B28" s="354" t="s">
        <v>89</v>
      </c>
      <c r="C28" s="109" t="s">
        <v>185</v>
      </c>
      <c r="D28" s="284">
        <v>30</v>
      </c>
      <c r="E28" s="284">
        <v>2</v>
      </c>
      <c r="F28" s="284" t="s">
        <v>6</v>
      </c>
      <c r="G28" s="110">
        <v>5</v>
      </c>
      <c r="H28" s="110">
        <v>20</v>
      </c>
      <c r="I28" s="110">
        <v>5</v>
      </c>
      <c r="J28" s="159">
        <v>20</v>
      </c>
    </row>
    <row r="29" spans="1:10" s="69" customFormat="1" ht="22.9" customHeight="1" x14ac:dyDescent="0.2">
      <c r="A29" s="171" t="s">
        <v>11</v>
      </c>
      <c r="B29" s="127" t="s">
        <v>100</v>
      </c>
      <c r="C29" s="92" t="s">
        <v>54</v>
      </c>
      <c r="D29" s="139">
        <v>25</v>
      </c>
      <c r="E29" s="139">
        <v>1</v>
      </c>
      <c r="F29" s="139" t="s">
        <v>140</v>
      </c>
      <c r="G29" s="118">
        <v>5</v>
      </c>
      <c r="H29" s="118">
        <v>18</v>
      </c>
      <c r="I29" s="118">
        <v>2</v>
      </c>
      <c r="J29" s="131">
        <v>5</v>
      </c>
    </row>
    <row r="30" spans="1:10" s="69" customFormat="1" ht="22.9" customHeight="1" x14ac:dyDescent="0.2">
      <c r="A30" s="171" t="s">
        <v>19</v>
      </c>
      <c r="B30" s="92" t="s">
        <v>101</v>
      </c>
      <c r="C30" s="92" t="s">
        <v>102</v>
      </c>
      <c r="D30" s="139">
        <v>15</v>
      </c>
      <c r="E30" s="139">
        <v>1</v>
      </c>
      <c r="F30" s="139" t="s">
        <v>140</v>
      </c>
      <c r="G30" s="118">
        <v>5</v>
      </c>
      <c r="H30" s="118">
        <v>10</v>
      </c>
      <c r="I30" s="118" t="s">
        <v>20</v>
      </c>
      <c r="J30" s="131">
        <v>10</v>
      </c>
    </row>
    <row r="31" spans="1:10" s="69" customFormat="1" ht="22.9" customHeight="1" x14ac:dyDescent="0.2">
      <c r="A31" s="303" t="s">
        <v>12</v>
      </c>
      <c r="B31" s="288" t="s">
        <v>103</v>
      </c>
      <c r="C31" s="154"/>
      <c r="D31" s="139">
        <v>45</v>
      </c>
      <c r="E31" s="309">
        <v>3</v>
      </c>
      <c r="F31" s="309" t="s">
        <v>140</v>
      </c>
      <c r="G31" s="139">
        <v>13</v>
      </c>
      <c r="H31" s="139">
        <v>24</v>
      </c>
      <c r="I31" s="139">
        <v>8</v>
      </c>
      <c r="J31" s="131" t="s">
        <v>20</v>
      </c>
    </row>
    <row r="32" spans="1:10" s="69" customFormat="1" ht="22.9" customHeight="1" x14ac:dyDescent="0.2">
      <c r="A32" s="303"/>
      <c r="B32" s="288"/>
      <c r="C32" s="92" t="s">
        <v>69</v>
      </c>
      <c r="D32" s="118">
        <v>25</v>
      </c>
      <c r="E32" s="309"/>
      <c r="F32" s="309"/>
      <c r="G32" s="118">
        <v>7</v>
      </c>
      <c r="H32" s="118">
        <v>14</v>
      </c>
      <c r="I32" s="118">
        <v>4</v>
      </c>
      <c r="J32" s="131">
        <v>10</v>
      </c>
    </row>
    <row r="33" spans="1:10" s="69" customFormat="1" ht="22.9" customHeight="1" x14ac:dyDescent="0.2">
      <c r="A33" s="303"/>
      <c r="B33" s="288"/>
      <c r="C33" s="244" t="s">
        <v>121</v>
      </c>
      <c r="D33" s="104">
        <v>20</v>
      </c>
      <c r="E33" s="309"/>
      <c r="F33" s="309"/>
      <c r="G33" s="104">
        <v>6</v>
      </c>
      <c r="H33" s="104">
        <v>10</v>
      </c>
      <c r="I33" s="104">
        <v>4</v>
      </c>
      <c r="J33" s="173">
        <v>10</v>
      </c>
    </row>
    <row r="34" spans="1:10" s="69" customFormat="1" ht="22.9" customHeight="1" x14ac:dyDescent="0.2">
      <c r="A34" s="171" t="s">
        <v>13</v>
      </c>
      <c r="B34" s="128" t="s">
        <v>104</v>
      </c>
      <c r="C34" s="92" t="s">
        <v>105</v>
      </c>
      <c r="D34" s="139">
        <v>30</v>
      </c>
      <c r="E34" s="139">
        <v>2</v>
      </c>
      <c r="F34" s="139" t="s">
        <v>140</v>
      </c>
      <c r="G34" s="118">
        <v>5</v>
      </c>
      <c r="H34" s="118">
        <v>10</v>
      </c>
      <c r="I34" s="118">
        <v>15</v>
      </c>
      <c r="J34" s="131">
        <v>10</v>
      </c>
    </row>
    <row r="35" spans="1:10" s="69" customFormat="1" ht="22.9" customHeight="1" x14ac:dyDescent="0.2">
      <c r="A35" s="171" t="s">
        <v>14</v>
      </c>
      <c r="B35" s="92" t="s">
        <v>106</v>
      </c>
      <c r="C35" s="92" t="s">
        <v>107</v>
      </c>
      <c r="D35" s="139">
        <v>60</v>
      </c>
      <c r="E35" s="139">
        <v>3</v>
      </c>
      <c r="F35" s="139" t="s">
        <v>6</v>
      </c>
      <c r="G35" s="118">
        <v>15</v>
      </c>
      <c r="H35" s="118">
        <v>30</v>
      </c>
      <c r="I35" s="118">
        <v>15</v>
      </c>
      <c r="J35" s="131">
        <v>10</v>
      </c>
    </row>
    <row r="36" spans="1:10" s="69" customFormat="1" ht="22.9" customHeight="1" x14ac:dyDescent="0.2">
      <c r="A36" s="171" t="s">
        <v>15</v>
      </c>
      <c r="B36" s="92" t="s">
        <v>93</v>
      </c>
      <c r="C36" s="92" t="s">
        <v>43</v>
      </c>
      <c r="D36" s="139">
        <v>35</v>
      </c>
      <c r="E36" s="139">
        <v>2</v>
      </c>
      <c r="F36" s="139" t="s">
        <v>140</v>
      </c>
      <c r="G36" s="118">
        <v>10</v>
      </c>
      <c r="H36" s="118">
        <v>25</v>
      </c>
      <c r="I36" s="118" t="s">
        <v>20</v>
      </c>
      <c r="J36" s="131">
        <v>10</v>
      </c>
    </row>
    <row r="37" spans="1:10" s="69" customFormat="1" ht="22.9" customHeight="1" x14ac:dyDescent="0.2">
      <c r="A37" s="171" t="s">
        <v>16</v>
      </c>
      <c r="B37" s="92" t="s">
        <v>64</v>
      </c>
      <c r="C37" s="92" t="s">
        <v>39</v>
      </c>
      <c r="D37" s="139">
        <v>40</v>
      </c>
      <c r="E37" s="139">
        <v>2</v>
      </c>
      <c r="F37" s="139" t="s">
        <v>140</v>
      </c>
      <c r="G37" s="118">
        <v>5</v>
      </c>
      <c r="H37" s="118">
        <v>30</v>
      </c>
      <c r="I37" s="118">
        <v>5</v>
      </c>
      <c r="J37" s="131">
        <v>5</v>
      </c>
    </row>
    <row r="38" spans="1:10" s="69" customFormat="1" ht="22.9" customHeight="1" x14ac:dyDescent="0.2">
      <c r="A38" s="171" t="s">
        <v>5</v>
      </c>
      <c r="B38" s="92" t="s">
        <v>65</v>
      </c>
      <c r="C38" s="92" t="s">
        <v>56</v>
      </c>
      <c r="D38" s="139">
        <v>60</v>
      </c>
      <c r="E38" s="139">
        <v>3</v>
      </c>
      <c r="F38" s="139" t="s">
        <v>140</v>
      </c>
      <c r="G38" s="118">
        <v>10</v>
      </c>
      <c r="H38" s="118">
        <v>45</v>
      </c>
      <c r="I38" s="118">
        <v>5</v>
      </c>
      <c r="J38" s="131">
        <v>5</v>
      </c>
    </row>
    <row r="39" spans="1:10" s="69" customFormat="1" ht="22.9" customHeight="1" x14ac:dyDescent="0.2">
      <c r="A39" s="171" t="s">
        <v>8</v>
      </c>
      <c r="B39" s="92" t="s">
        <v>108</v>
      </c>
      <c r="C39" s="125" t="s">
        <v>168</v>
      </c>
      <c r="D39" s="118">
        <v>10</v>
      </c>
      <c r="E39" s="139">
        <v>1</v>
      </c>
      <c r="F39" s="139" t="s">
        <v>140</v>
      </c>
      <c r="G39" s="118" t="s">
        <v>20</v>
      </c>
      <c r="H39" s="118">
        <v>10</v>
      </c>
      <c r="I39" s="118" t="s">
        <v>20</v>
      </c>
      <c r="J39" s="131">
        <v>10</v>
      </c>
    </row>
    <row r="40" spans="1:10" s="69" customFormat="1" ht="22.9" customHeight="1" x14ac:dyDescent="0.2">
      <c r="A40" s="171" t="s">
        <v>17</v>
      </c>
      <c r="B40" s="92" t="s">
        <v>213</v>
      </c>
      <c r="C40" s="245" t="s">
        <v>128</v>
      </c>
      <c r="D40" s="139">
        <v>12</v>
      </c>
      <c r="E40" s="139">
        <v>1</v>
      </c>
      <c r="F40" s="139" t="s">
        <v>140</v>
      </c>
      <c r="G40" s="118" t="s">
        <v>20</v>
      </c>
      <c r="H40" s="118">
        <v>4</v>
      </c>
      <c r="I40" s="118">
        <v>8</v>
      </c>
      <c r="J40" s="131">
        <v>10</v>
      </c>
    </row>
    <row r="41" spans="1:10" s="69" customFormat="1" ht="22.9" customHeight="1" x14ac:dyDescent="0.2">
      <c r="A41" s="171" t="s">
        <v>18</v>
      </c>
      <c r="B41" s="92" t="s">
        <v>178</v>
      </c>
      <c r="C41" s="129" t="s">
        <v>182</v>
      </c>
      <c r="D41" s="118">
        <v>20</v>
      </c>
      <c r="E41" s="139">
        <v>1</v>
      </c>
      <c r="F41" s="139" t="s">
        <v>140</v>
      </c>
      <c r="G41" s="118">
        <v>10</v>
      </c>
      <c r="H41" s="118">
        <v>10</v>
      </c>
      <c r="I41" s="118" t="s">
        <v>20</v>
      </c>
      <c r="J41" s="131">
        <v>20</v>
      </c>
    </row>
    <row r="42" spans="1:10" s="69" customFormat="1" ht="22.9" customHeight="1" x14ac:dyDescent="0.2">
      <c r="A42" s="119" t="s">
        <v>21</v>
      </c>
      <c r="B42" s="254" t="s">
        <v>55</v>
      </c>
      <c r="C42" s="254"/>
      <c r="D42" s="134">
        <v>30</v>
      </c>
      <c r="E42" s="134">
        <v>2</v>
      </c>
      <c r="F42" s="134" t="s">
        <v>140</v>
      </c>
      <c r="G42" s="104" t="s">
        <v>20</v>
      </c>
      <c r="H42" s="104">
        <v>30</v>
      </c>
      <c r="I42" s="104" t="s">
        <v>20</v>
      </c>
      <c r="J42" s="173">
        <v>10</v>
      </c>
    </row>
    <row r="43" spans="1:10" s="353" customFormat="1" ht="22.9" customHeight="1" thickBot="1" x14ac:dyDescent="0.25">
      <c r="A43" s="355" t="s">
        <v>22</v>
      </c>
      <c r="B43" s="356" t="s">
        <v>55</v>
      </c>
      <c r="C43" s="356"/>
      <c r="D43" s="357">
        <v>30</v>
      </c>
      <c r="E43" s="357">
        <v>2</v>
      </c>
      <c r="F43" s="357" t="s">
        <v>140</v>
      </c>
      <c r="G43" s="358"/>
      <c r="H43" s="358">
        <v>30</v>
      </c>
      <c r="I43" s="358"/>
      <c r="J43" s="359">
        <v>10</v>
      </c>
    </row>
    <row r="44" spans="1:10" ht="22.9" customHeight="1" thickBot="1" x14ac:dyDescent="0.25">
      <c r="A44" s="42"/>
      <c r="B44" s="99" t="s">
        <v>220</v>
      </c>
      <c r="C44" s="44"/>
      <c r="D44" s="45">
        <f>SUM(D27:D31,D34:D43)</f>
        <v>462</v>
      </c>
      <c r="E44" s="45">
        <f>SUM(E27:E43)</f>
        <v>27</v>
      </c>
      <c r="F44" s="45"/>
      <c r="G44" s="45">
        <f>SUM(G27:G31,G34:G42)</f>
        <v>91</v>
      </c>
      <c r="H44" s="45">
        <f>SUM(H27:H31,H34:H43)</f>
        <v>308</v>
      </c>
      <c r="I44" s="45">
        <f>SUM(I28:I31,I34:I42)</f>
        <v>63</v>
      </c>
      <c r="J44" s="46"/>
    </row>
    <row r="45" spans="1:10" ht="22.9" customHeight="1" thickBot="1" x14ac:dyDescent="0.25">
      <c r="A45" s="231" t="s">
        <v>23</v>
      </c>
      <c r="B45" s="87" t="s">
        <v>214</v>
      </c>
      <c r="C45" s="79"/>
      <c r="D45" s="357">
        <v>320</v>
      </c>
      <c r="E45" s="6">
        <v>4</v>
      </c>
      <c r="F45" s="6" t="s">
        <v>7</v>
      </c>
      <c r="G45" s="7" t="s">
        <v>20</v>
      </c>
      <c r="H45" s="7" t="s">
        <v>20</v>
      </c>
      <c r="I45" s="7" t="s">
        <v>20</v>
      </c>
      <c r="J45" s="232"/>
    </row>
    <row r="46" spans="1:10" ht="22.9" customHeight="1" thickBot="1" x14ac:dyDescent="0.25">
      <c r="A46" s="42"/>
      <c r="B46" s="43" t="s">
        <v>216</v>
      </c>
      <c r="C46" s="44"/>
      <c r="D46" s="45">
        <f>SUM(D44:D45)</f>
        <v>782</v>
      </c>
      <c r="E46" s="45">
        <f>E44+E45</f>
        <v>31</v>
      </c>
      <c r="F46" s="45" t="s">
        <v>20</v>
      </c>
      <c r="G46" s="45"/>
      <c r="H46" s="45"/>
      <c r="I46" s="45"/>
      <c r="J46" s="46"/>
    </row>
    <row r="47" spans="1:10" ht="22.9" customHeight="1" thickBot="1" x14ac:dyDescent="0.25">
      <c r="A47" s="274"/>
      <c r="B47" s="275" t="s">
        <v>223</v>
      </c>
      <c r="C47" s="265"/>
      <c r="D47" s="265">
        <f>D23+D46</f>
        <v>1354</v>
      </c>
      <c r="E47" s="265">
        <f>E23+E46</f>
        <v>63</v>
      </c>
      <c r="F47" s="265"/>
      <c r="G47" s="265">
        <f>SUM(G23,G44)</f>
        <v>171</v>
      </c>
      <c r="H47" s="265">
        <f>SUM(H23,H44)</f>
        <v>687</v>
      </c>
      <c r="I47" s="265">
        <f>SUM(I23,I44)</f>
        <v>176</v>
      </c>
      <c r="J47" s="276"/>
    </row>
    <row r="48" spans="1:10" s="47" customFormat="1" ht="12.75" customHeight="1" x14ac:dyDescent="0.2">
      <c r="A48" s="286" t="s">
        <v>179</v>
      </c>
      <c r="B48" s="286"/>
      <c r="C48" s="286"/>
      <c r="D48" s="11"/>
      <c r="E48" s="67"/>
      <c r="F48" s="67"/>
      <c r="G48" s="156"/>
      <c r="H48" s="157"/>
      <c r="I48" s="158"/>
      <c r="J48" s="158"/>
    </row>
  </sheetData>
  <mergeCells count="12">
    <mergeCell ref="A1:G1"/>
    <mergeCell ref="A48:C48"/>
    <mergeCell ref="A25:I25"/>
    <mergeCell ref="B31:B33"/>
    <mergeCell ref="A2:I2"/>
    <mergeCell ref="F31:F33"/>
    <mergeCell ref="A31:A33"/>
    <mergeCell ref="A4:A6"/>
    <mergeCell ref="E31:E33"/>
    <mergeCell ref="F4:F6"/>
    <mergeCell ref="E4:E6"/>
    <mergeCell ref="B4:B6"/>
  </mergeCells>
  <phoneticPr fontId="3" type="noConversion"/>
  <pageMargins left="0.74803149606299213" right="0.74803149606299213" top="0.19685039370078741" bottom="0.19685039370078741" header="0.51181102362204722" footer="0.51181102362204722"/>
  <pageSetup paperSize="9" scale="6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topLeftCell="A13" zoomScale="80" zoomScaleNormal="80" workbookViewId="0">
      <selection activeCell="AB36" sqref="AB36"/>
    </sheetView>
  </sheetViews>
  <sheetFormatPr defaultColWidth="9.140625" defaultRowHeight="12.75" x14ac:dyDescent="0.2"/>
  <cols>
    <col min="1" max="1" width="5" style="77" customWidth="1"/>
    <col min="2" max="2" width="40.7109375" style="66" customWidth="1"/>
    <col min="3" max="3" width="48.7109375" style="66" customWidth="1"/>
    <col min="4" max="7" width="8.28515625" style="66" customWidth="1"/>
    <col min="8" max="8" width="12" style="66" customWidth="1"/>
    <col min="9" max="10" width="8.28515625" style="66" customWidth="1"/>
    <col min="11" max="16384" width="9.140625" style="66"/>
  </cols>
  <sheetData>
    <row r="1" spans="1:10" ht="17.45" customHeight="1" x14ac:dyDescent="0.2">
      <c r="A1" s="285" t="s">
        <v>197</v>
      </c>
      <c r="B1" s="285"/>
      <c r="C1" s="285"/>
      <c r="D1" s="285"/>
      <c r="E1" s="285"/>
      <c r="F1" s="285"/>
      <c r="G1" s="285"/>
    </row>
    <row r="2" spans="1:10" ht="13.5" thickBot="1" x14ac:dyDescent="0.25">
      <c r="A2" s="308" t="s">
        <v>147</v>
      </c>
      <c r="B2" s="308"/>
      <c r="C2" s="308"/>
      <c r="D2" s="308"/>
      <c r="E2" s="308"/>
      <c r="F2" s="308"/>
      <c r="G2" s="308"/>
      <c r="H2" s="308"/>
      <c r="I2" s="308"/>
      <c r="J2" s="308"/>
    </row>
    <row r="3" spans="1:10" ht="39" customHeight="1" thickBot="1" x14ac:dyDescent="0.25">
      <c r="A3" s="206" t="s">
        <v>0</v>
      </c>
      <c r="B3" s="207" t="s">
        <v>132</v>
      </c>
      <c r="C3" s="207" t="s">
        <v>133</v>
      </c>
      <c r="D3" s="211" t="s">
        <v>134</v>
      </c>
      <c r="E3" s="211" t="s">
        <v>1</v>
      </c>
      <c r="F3" s="211" t="s">
        <v>135</v>
      </c>
      <c r="G3" s="211" t="s">
        <v>136</v>
      </c>
      <c r="H3" s="201" t="s">
        <v>137</v>
      </c>
      <c r="I3" s="211" t="s">
        <v>138</v>
      </c>
      <c r="J3" s="216" t="s">
        <v>139</v>
      </c>
    </row>
    <row r="4" spans="1:10" ht="22.9" customHeight="1" x14ac:dyDescent="0.2">
      <c r="A4" s="237" t="s">
        <v>9</v>
      </c>
      <c r="B4" s="238" t="s">
        <v>98</v>
      </c>
      <c r="C4" s="238" t="s">
        <v>99</v>
      </c>
      <c r="D4" s="25">
        <v>50</v>
      </c>
      <c r="E4" s="25">
        <v>3</v>
      </c>
      <c r="F4" s="25" t="s">
        <v>140</v>
      </c>
      <c r="G4" s="107">
        <v>10</v>
      </c>
      <c r="H4" s="107">
        <v>35</v>
      </c>
      <c r="I4" s="107">
        <v>5</v>
      </c>
      <c r="J4" s="215">
        <v>5</v>
      </c>
    </row>
    <row r="5" spans="1:10" s="353" customFormat="1" ht="22.9" customHeight="1" x14ac:dyDescent="0.2">
      <c r="A5" s="208" t="s">
        <v>10</v>
      </c>
      <c r="B5" s="109" t="s">
        <v>109</v>
      </c>
      <c r="C5" s="109" t="s">
        <v>184</v>
      </c>
      <c r="D5" s="284">
        <v>25</v>
      </c>
      <c r="E5" s="284">
        <v>2</v>
      </c>
      <c r="F5" s="284" t="s">
        <v>6</v>
      </c>
      <c r="G5" s="110" t="s">
        <v>20</v>
      </c>
      <c r="H5" s="110">
        <v>15</v>
      </c>
      <c r="I5" s="110">
        <v>10</v>
      </c>
      <c r="J5" s="159">
        <v>20</v>
      </c>
    </row>
    <row r="6" spans="1:10" s="69" customFormat="1" ht="22.9" customHeight="1" x14ac:dyDescent="0.2">
      <c r="A6" s="171" t="s">
        <v>11</v>
      </c>
      <c r="B6" s="130" t="s">
        <v>110</v>
      </c>
      <c r="C6" s="146" t="s">
        <v>111</v>
      </c>
      <c r="D6" s="139">
        <v>15</v>
      </c>
      <c r="E6" s="139">
        <v>1</v>
      </c>
      <c r="F6" s="139" t="s">
        <v>140</v>
      </c>
      <c r="G6" s="118" t="s">
        <v>20</v>
      </c>
      <c r="H6" s="118" t="s">
        <v>20</v>
      </c>
      <c r="I6" s="118">
        <v>15</v>
      </c>
      <c r="J6" s="131">
        <v>10</v>
      </c>
    </row>
    <row r="7" spans="1:10" s="69" customFormat="1" ht="22.9" customHeight="1" x14ac:dyDescent="0.2">
      <c r="A7" s="171" t="s">
        <v>19</v>
      </c>
      <c r="B7" s="146" t="s">
        <v>112</v>
      </c>
      <c r="C7" s="125" t="s">
        <v>86</v>
      </c>
      <c r="D7" s="139">
        <v>15</v>
      </c>
      <c r="E7" s="139">
        <v>1</v>
      </c>
      <c r="F7" s="139" t="s">
        <v>6</v>
      </c>
      <c r="G7" s="118" t="s">
        <v>20</v>
      </c>
      <c r="H7" s="118">
        <v>15</v>
      </c>
      <c r="I7" s="118" t="s">
        <v>20</v>
      </c>
      <c r="J7" s="131">
        <v>10</v>
      </c>
    </row>
    <row r="8" spans="1:10" s="69" customFormat="1" ht="22.9" customHeight="1" x14ac:dyDescent="0.2">
      <c r="A8" s="171" t="s">
        <v>12</v>
      </c>
      <c r="B8" s="130" t="s">
        <v>113</v>
      </c>
      <c r="C8" s="146" t="s">
        <v>169</v>
      </c>
      <c r="D8" s="139">
        <v>55</v>
      </c>
      <c r="E8" s="139">
        <v>3</v>
      </c>
      <c r="F8" s="139" t="s">
        <v>140</v>
      </c>
      <c r="G8" s="118">
        <v>10</v>
      </c>
      <c r="H8" s="118">
        <v>40</v>
      </c>
      <c r="I8" s="118">
        <v>5</v>
      </c>
      <c r="J8" s="131">
        <v>5</v>
      </c>
    </row>
    <row r="9" spans="1:10" s="69" customFormat="1" ht="22.9" customHeight="1" x14ac:dyDescent="0.2">
      <c r="A9" s="171" t="s">
        <v>13</v>
      </c>
      <c r="B9" s="146" t="s">
        <v>114</v>
      </c>
      <c r="C9" s="146" t="s">
        <v>115</v>
      </c>
      <c r="D9" s="139">
        <v>45</v>
      </c>
      <c r="E9" s="139">
        <v>2</v>
      </c>
      <c r="F9" s="139" t="s">
        <v>6</v>
      </c>
      <c r="G9" s="118">
        <v>10</v>
      </c>
      <c r="H9" s="118">
        <v>25</v>
      </c>
      <c r="I9" s="118">
        <v>10</v>
      </c>
      <c r="J9" s="131">
        <v>5</v>
      </c>
    </row>
    <row r="10" spans="1:10" s="69" customFormat="1" ht="22.9" customHeight="1" x14ac:dyDescent="0.2">
      <c r="A10" s="171" t="s">
        <v>14</v>
      </c>
      <c r="B10" s="130" t="s">
        <v>116</v>
      </c>
      <c r="C10" s="146" t="s">
        <v>94</v>
      </c>
      <c r="D10" s="139">
        <v>45</v>
      </c>
      <c r="E10" s="139">
        <v>2</v>
      </c>
      <c r="F10" s="139" t="s">
        <v>140</v>
      </c>
      <c r="G10" s="118">
        <v>10</v>
      </c>
      <c r="H10" s="118">
        <v>30</v>
      </c>
      <c r="I10" s="118">
        <v>5</v>
      </c>
      <c r="J10" s="131">
        <v>5</v>
      </c>
    </row>
    <row r="11" spans="1:10" s="69" customFormat="1" ht="22.9" customHeight="1" x14ac:dyDescent="0.2">
      <c r="A11" s="171" t="s">
        <v>15</v>
      </c>
      <c r="B11" s="146" t="s">
        <v>93</v>
      </c>
      <c r="C11" s="146" t="s">
        <v>43</v>
      </c>
      <c r="D11" s="139">
        <v>40</v>
      </c>
      <c r="E11" s="139">
        <v>2</v>
      </c>
      <c r="F11" s="139" t="s">
        <v>140</v>
      </c>
      <c r="G11" s="118">
        <v>10</v>
      </c>
      <c r="H11" s="118">
        <v>30</v>
      </c>
      <c r="I11" s="118" t="s">
        <v>20</v>
      </c>
      <c r="J11" s="131">
        <v>10</v>
      </c>
    </row>
    <row r="12" spans="1:10" s="69" customFormat="1" ht="22.9" customHeight="1" x14ac:dyDescent="0.2">
      <c r="A12" s="171" t="s">
        <v>16</v>
      </c>
      <c r="B12" s="257" t="s">
        <v>188</v>
      </c>
      <c r="C12" s="257" t="s">
        <v>187</v>
      </c>
      <c r="D12" s="258">
        <f>SUM(G12:I12)</f>
        <v>30</v>
      </c>
      <c r="E12" s="258">
        <v>1</v>
      </c>
      <c r="F12" s="258" t="s">
        <v>170</v>
      </c>
      <c r="G12" s="118">
        <v>5</v>
      </c>
      <c r="H12" s="118">
        <v>15</v>
      </c>
      <c r="I12" s="118">
        <v>10</v>
      </c>
      <c r="J12" s="131">
        <v>5</v>
      </c>
    </row>
    <row r="13" spans="1:10" s="69" customFormat="1" ht="22.9" customHeight="1" x14ac:dyDescent="0.2">
      <c r="A13" s="171" t="s">
        <v>5</v>
      </c>
      <c r="B13" s="130" t="s">
        <v>117</v>
      </c>
      <c r="C13" s="146" t="s">
        <v>54</v>
      </c>
      <c r="D13" s="139">
        <v>55</v>
      </c>
      <c r="E13" s="139">
        <v>3</v>
      </c>
      <c r="F13" s="139" t="s">
        <v>140</v>
      </c>
      <c r="G13" s="118">
        <v>15</v>
      </c>
      <c r="H13" s="118">
        <v>30</v>
      </c>
      <c r="I13" s="118">
        <v>10</v>
      </c>
      <c r="J13" s="131">
        <v>10</v>
      </c>
    </row>
    <row r="14" spans="1:10" s="69" customFormat="1" ht="22.9" customHeight="1" x14ac:dyDescent="0.2">
      <c r="A14" s="171" t="s">
        <v>8</v>
      </c>
      <c r="B14" s="96" t="s">
        <v>64</v>
      </c>
      <c r="C14" s="146" t="s">
        <v>39</v>
      </c>
      <c r="D14" s="139">
        <v>30</v>
      </c>
      <c r="E14" s="139">
        <v>2</v>
      </c>
      <c r="F14" s="139" t="s">
        <v>140</v>
      </c>
      <c r="G14" s="118">
        <v>5</v>
      </c>
      <c r="H14" s="118">
        <v>25</v>
      </c>
      <c r="I14" s="118" t="s">
        <v>20</v>
      </c>
      <c r="J14" s="131">
        <v>5</v>
      </c>
    </row>
    <row r="15" spans="1:10" s="69" customFormat="1" ht="22.9" customHeight="1" x14ac:dyDescent="0.2">
      <c r="A15" s="171" t="s">
        <v>17</v>
      </c>
      <c r="B15" s="130" t="s">
        <v>65</v>
      </c>
      <c r="C15" s="146" t="s">
        <v>56</v>
      </c>
      <c r="D15" s="139">
        <v>68</v>
      </c>
      <c r="E15" s="139">
        <v>3</v>
      </c>
      <c r="F15" s="139" t="s">
        <v>140</v>
      </c>
      <c r="G15" s="118">
        <v>8</v>
      </c>
      <c r="H15" s="118">
        <v>60</v>
      </c>
      <c r="I15" s="118" t="s">
        <v>20</v>
      </c>
      <c r="J15" s="131">
        <v>5</v>
      </c>
    </row>
    <row r="16" spans="1:10" s="69" customFormat="1" ht="22.9" customHeight="1" x14ac:dyDescent="0.2">
      <c r="A16" s="171" t="s">
        <v>18</v>
      </c>
      <c r="B16" s="146" t="s">
        <v>177</v>
      </c>
      <c r="C16" s="245" t="s">
        <v>128</v>
      </c>
      <c r="D16" s="139">
        <v>12</v>
      </c>
      <c r="E16" s="139">
        <v>1</v>
      </c>
      <c r="F16" s="139" t="s">
        <v>140</v>
      </c>
      <c r="G16" s="118" t="s">
        <v>20</v>
      </c>
      <c r="H16" s="118">
        <v>4</v>
      </c>
      <c r="I16" s="118">
        <v>8</v>
      </c>
      <c r="J16" s="131">
        <v>10</v>
      </c>
    </row>
    <row r="17" spans="1:10" s="353" customFormat="1" ht="22.9" customHeight="1" x14ac:dyDescent="0.2">
      <c r="A17" s="208" t="s">
        <v>21</v>
      </c>
      <c r="B17" s="282" t="s">
        <v>118</v>
      </c>
      <c r="C17" s="283" t="s">
        <v>225</v>
      </c>
      <c r="D17" s="284">
        <v>20</v>
      </c>
      <c r="E17" s="281">
        <v>1</v>
      </c>
      <c r="F17" s="281" t="s">
        <v>140</v>
      </c>
      <c r="G17" s="284">
        <v>10</v>
      </c>
      <c r="H17" s="284">
        <v>10</v>
      </c>
      <c r="I17" s="284" t="s">
        <v>20</v>
      </c>
      <c r="J17" s="159">
        <v>20</v>
      </c>
    </row>
    <row r="18" spans="1:10" s="69" customFormat="1" ht="22.9" customHeight="1" thickBot="1" x14ac:dyDescent="0.25">
      <c r="A18" s="150" t="s">
        <v>22</v>
      </c>
      <c r="B18" s="239" t="s">
        <v>83</v>
      </c>
      <c r="C18" s="240" t="s">
        <v>84</v>
      </c>
      <c r="D18" s="136">
        <v>20</v>
      </c>
      <c r="E18" s="136">
        <v>1</v>
      </c>
      <c r="F18" s="136" t="s">
        <v>140</v>
      </c>
      <c r="G18" s="108">
        <v>5</v>
      </c>
      <c r="H18" s="108">
        <v>15</v>
      </c>
      <c r="I18" s="108" t="s">
        <v>20</v>
      </c>
      <c r="J18" s="227">
        <v>5</v>
      </c>
    </row>
    <row r="19" spans="1:10" ht="22.9" customHeight="1" thickBot="1" x14ac:dyDescent="0.25">
      <c r="A19" s="42"/>
      <c r="B19" s="99" t="s">
        <v>216</v>
      </c>
      <c r="C19" s="222"/>
      <c r="D19" s="45">
        <f>SUM(D4:D17,D18)</f>
        <v>525</v>
      </c>
      <c r="E19" s="45">
        <f>SUM(E4:E18)</f>
        <v>28</v>
      </c>
      <c r="F19" s="45" t="s">
        <v>20</v>
      </c>
      <c r="G19" s="45">
        <f>SUM(G4:G17,G18)</f>
        <v>98</v>
      </c>
      <c r="H19" s="45">
        <f>SUM(H4:H17,H18)</f>
        <v>349</v>
      </c>
      <c r="I19" s="45">
        <f>SUM(I4:I17,I18)</f>
        <v>78</v>
      </c>
      <c r="J19" s="46"/>
    </row>
    <row r="20" spans="1:10" ht="17.45" customHeight="1" x14ac:dyDescent="0.2">
      <c r="A20" s="143"/>
      <c r="B20" s="69"/>
      <c r="C20" s="69"/>
      <c r="D20" s="69"/>
      <c r="E20" s="69"/>
      <c r="F20" s="69"/>
      <c r="G20" s="124"/>
      <c r="H20" s="124"/>
      <c r="I20" s="124"/>
      <c r="J20" s="124"/>
    </row>
    <row r="21" spans="1:10" ht="13.5" thickBot="1" x14ac:dyDescent="0.25">
      <c r="A21" s="314" t="s">
        <v>148</v>
      </c>
      <c r="B21" s="314"/>
      <c r="C21" s="314"/>
      <c r="D21" s="314"/>
      <c r="E21" s="314"/>
      <c r="F21" s="314"/>
      <c r="G21" s="314"/>
      <c r="H21" s="314"/>
      <c r="I21" s="314"/>
      <c r="J21" s="314"/>
    </row>
    <row r="22" spans="1:10" ht="39" customHeight="1" thickBot="1" x14ac:dyDescent="0.25">
      <c r="A22" s="206" t="s">
        <v>0</v>
      </c>
      <c r="B22" s="207" t="s">
        <v>132</v>
      </c>
      <c r="C22" s="207" t="s">
        <v>133</v>
      </c>
      <c r="D22" s="211" t="s">
        <v>134</v>
      </c>
      <c r="E22" s="211" t="s">
        <v>1</v>
      </c>
      <c r="F22" s="211" t="s">
        <v>135</v>
      </c>
      <c r="G22" s="211" t="s">
        <v>136</v>
      </c>
      <c r="H22" s="201" t="s">
        <v>137</v>
      </c>
      <c r="I22" s="211" t="s">
        <v>138</v>
      </c>
      <c r="J22" s="216" t="s">
        <v>139</v>
      </c>
    </row>
    <row r="23" spans="1:10" s="69" customFormat="1" ht="22.9" customHeight="1" x14ac:dyDescent="0.2">
      <c r="A23" s="242" t="s">
        <v>9</v>
      </c>
      <c r="B23" s="243" t="s">
        <v>98</v>
      </c>
      <c r="C23" s="243" t="s">
        <v>99</v>
      </c>
      <c r="D23" s="137">
        <v>65</v>
      </c>
      <c r="E23" s="137">
        <v>3</v>
      </c>
      <c r="F23" s="137" t="s">
        <v>140</v>
      </c>
      <c r="G23" s="107">
        <v>10</v>
      </c>
      <c r="H23" s="107">
        <v>55</v>
      </c>
      <c r="I23" s="107" t="s">
        <v>20</v>
      </c>
      <c r="J23" s="220">
        <v>5</v>
      </c>
    </row>
    <row r="24" spans="1:10" s="69" customFormat="1" ht="22.9" customHeight="1" x14ac:dyDescent="0.2">
      <c r="A24" s="171" t="s">
        <v>10</v>
      </c>
      <c r="B24" s="130" t="s">
        <v>119</v>
      </c>
      <c r="C24" s="261" t="s">
        <v>205</v>
      </c>
      <c r="D24" s="139">
        <v>70</v>
      </c>
      <c r="E24" s="139">
        <v>3</v>
      </c>
      <c r="F24" s="139" t="s">
        <v>140</v>
      </c>
      <c r="G24" s="118">
        <v>10</v>
      </c>
      <c r="H24" s="118">
        <v>50</v>
      </c>
      <c r="I24" s="118">
        <v>10</v>
      </c>
      <c r="J24" s="131">
        <v>5</v>
      </c>
    </row>
    <row r="25" spans="1:10" s="69" customFormat="1" ht="22.9" customHeight="1" x14ac:dyDescent="0.2">
      <c r="A25" s="171" t="s">
        <v>11</v>
      </c>
      <c r="B25" s="130" t="s">
        <v>120</v>
      </c>
      <c r="C25" s="125" t="s">
        <v>121</v>
      </c>
      <c r="D25" s="139">
        <v>26</v>
      </c>
      <c r="E25" s="139">
        <v>2</v>
      </c>
      <c r="F25" s="139" t="s">
        <v>140</v>
      </c>
      <c r="G25" s="118">
        <v>6</v>
      </c>
      <c r="H25" s="118">
        <v>20</v>
      </c>
      <c r="I25" s="118" t="s">
        <v>20</v>
      </c>
      <c r="J25" s="131">
        <v>5</v>
      </c>
    </row>
    <row r="26" spans="1:10" s="69" customFormat="1" ht="22.9" customHeight="1" x14ac:dyDescent="0.2">
      <c r="A26" s="303" t="s">
        <v>19</v>
      </c>
      <c r="B26" s="315" t="s">
        <v>122</v>
      </c>
      <c r="C26" s="138"/>
      <c r="D26" s="139">
        <v>45</v>
      </c>
      <c r="E26" s="309">
        <v>3</v>
      </c>
      <c r="F26" s="309" t="s">
        <v>140</v>
      </c>
      <c r="G26" s="139">
        <v>9</v>
      </c>
      <c r="H26" s="139">
        <v>36</v>
      </c>
      <c r="I26" s="118" t="s">
        <v>20</v>
      </c>
      <c r="J26" s="131" t="s">
        <v>20</v>
      </c>
    </row>
    <row r="27" spans="1:10" s="69" customFormat="1" ht="22.9" customHeight="1" x14ac:dyDescent="0.2">
      <c r="A27" s="303"/>
      <c r="B27" s="315"/>
      <c r="C27" s="261" t="s">
        <v>202</v>
      </c>
      <c r="D27" s="118">
        <v>15</v>
      </c>
      <c r="E27" s="309"/>
      <c r="F27" s="309"/>
      <c r="G27" s="118">
        <v>3</v>
      </c>
      <c r="H27" s="118">
        <v>12</v>
      </c>
      <c r="I27" s="118" t="s">
        <v>20</v>
      </c>
      <c r="J27" s="131">
        <v>5</v>
      </c>
    </row>
    <row r="28" spans="1:10" s="69" customFormat="1" ht="22.9" customHeight="1" x14ac:dyDescent="0.2">
      <c r="A28" s="303"/>
      <c r="B28" s="315"/>
      <c r="C28" s="261" t="s">
        <v>203</v>
      </c>
      <c r="D28" s="118">
        <v>15</v>
      </c>
      <c r="E28" s="309"/>
      <c r="F28" s="309"/>
      <c r="G28" s="118">
        <v>3</v>
      </c>
      <c r="H28" s="118">
        <v>12</v>
      </c>
      <c r="I28" s="118" t="s">
        <v>20</v>
      </c>
      <c r="J28" s="131">
        <v>5</v>
      </c>
    </row>
    <row r="29" spans="1:10" s="69" customFormat="1" ht="22.9" customHeight="1" x14ac:dyDescent="0.2">
      <c r="A29" s="303"/>
      <c r="B29" s="315"/>
      <c r="C29" s="125" t="s">
        <v>204</v>
      </c>
      <c r="D29" s="118">
        <v>15</v>
      </c>
      <c r="E29" s="309"/>
      <c r="F29" s="309"/>
      <c r="G29" s="118">
        <v>3</v>
      </c>
      <c r="H29" s="118">
        <v>12</v>
      </c>
      <c r="I29" s="118" t="s">
        <v>20</v>
      </c>
      <c r="J29" s="131">
        <v>5</v>
      </c>
    </row>
    <row r="30" spans="1:10" s="69" customFormat="1" ht="22.9" customHeight="1" x14ac:dyDescent="0.2">
      <c r="A30" s="171" t="s">
        <v>12</v>
      </c>
      <c r="B30" s="130" t="s">
        <v>113</v>
      </c>
      <c r="C30" s="146" t="s">
        <v>169</v>
      </c>
      <c r="D30" s="139">
        <v>55</v>
      </c>
      <c r="E30" s="139">
        <v>3</v>
      </c>
      <c r="F30" s="139" t="s">
        <v>140</v>
      </c>
      <c r="G30" s="118">
        <v>10</v>
      </c>
      <c r="H30" s="118">
        <v>40</v>
      </c>
      <c r="I30" s="118">
        <v>5</v>
      </c>
      <c r="J30" s="131">
        <v>5</v>
      </c>
    </row>
    <row r="31" spans="1:10" s="69" customFormat="1" ht="22.9" customHeight="1" x14ac:dyDescent="0.2">
      <c r="A31" s="303" t="s">
        <v>13</v>
      </c>
      <c r="B31" s="315" t="s">
        <v>160</v>
      </c>
      <c r="C31" s="140"/>
      <c r="D31" s="139">
        <v>40</v>
      </c>
      <c r="E31" s="316">
        <v>2</v>
      </c>
      <c r="F31" s="316" t="s">
        <v>6</v>
      </c>
      <c r="G31" s="139" t="s">
        <v>20</v>
      </c>
      <c r="H31" s="139">
        <v>20</v>
      </c>
      <c r="I31" s="139">
        <v>20</v>
      </c>
      <c r="J31" s="131">
        <v>10</v>
      </c>
    </row>
    <row r="32" spans="1:10" s="69" customFormat="1" ht="22.9" customHeight="1" x14ac:dyDescent="0.2">
      <c r="A32" s="303"/>
      <c r="B32" s="315"/>
      <c r="C32" s="146" t="s">
        <v>52</v>
      </c>
      <c r="D32" s="118">
        <v>35</v>
      </c>
      <c r="E32" s="306"/>
      <c r="F32" s="306"/>
      <c r="G32" s="118" t="s">
        <v>20</v>
      </c>
      <c r="H32" s="118">
        <v>20</v>
      </c>
      <c r="I32" s="118">
        <v>15</v>
      </c>
      <c r="J32" s="131">
        <v>10</v>
      </c>
    </row>
    <row r="33" spans="1:10" s="69" customFormat="1" ht="22.9" customHeight="1" x14ac:dyDescent="0.2">
      <c r="A33" s="303"/>
      <c r="B33" s="315"/>
      <c r="C33" s="146" t="s">
        <v>123</v>
      </c>
      <c r="D33" s="118">
        <v>5</v>
      </c>
      <c r="E33" s="307"/>
      <c r="F33" s="307"/>
      <c r="G33" s="118" t="s">
        <v>20</v>
      </c>
      <c r="H33" s="118" t="s">
        <v>20</v>
      </c>
      <c r="I33" s="118">
        <v>5</v>
      </c>
      <c r="J33" s="131">
        <v>10</v>
      </c>
    </row>
    <row r="34" spans="1:10" s="69" customFormat="1" ht="22.9" customHeight="1" x14ac:dyDescent="0.2">
      <c r="A34" s="171" t="s">
        <v>14</v>
      </c>
      <c r="B34" s="146" t="s">
        <v>93</v>
      </c>
      <c r="C34" s="146" t="s">
        <v>43</v>
      </c>
      <c r="D34" s="139">
        <v>60</v>
      </c>
      <c r="E34" s="139">
        <v>3</v>
      </c>
      <c r="F34" s="139" t="s">
        <v>140</v>
      </c>
      <c r="G34" s="118">
        <v>15</v>
      </c>
      <c r="H34" s="118">
        <v>35</v>
      </c>
      <c r="I34" s="118">
        <v>10</v>
      </c>
      <c r="J34" s="131">
        <v>5</v>
      </c>
    </row>
    <row r="35" spans="1:10" s="69" customFormat="1" ht="22.9" customHeight="1" x14ac:dyDescent="0.2">
      <c r="A35" s="171" t="s">
        <v>15</v>
      </c>
      <c r="B35" s="257" t="s">
        <v>188</v>
      </c>
      <c r="C35" s="257" t="s">
        <v>187</v>
      </c>
      <c r="D35" s="258">
        <f>SUM(G35:I35)</f>
        <v>10</v>
      </c>
      <c r="E35" s="258">
        <v>1</v>
      </c>
      <c r="F35" s="258" t="s">
        <v>170</v>
      </c>
      <c r="G35" s="118" t="s">
        <v>20</v>
      </c>
      <c r="H35" s="118">
        <v>10</v>
      </c>
      <c r="I35" s="118" t="s">
        <v>20</v>
      </c>
      <c r="J35" s="131">
        <v>5</v>
      </c>
    </row>
    <row r="36" spans="1:10" s="69" customFormat="1" ht="22.9" customHeight="1" x14ac:dyDescent="0.2">
      <c r="A36" s="171" t="s">
        <v>16</v>
      </c>
      <c r="B36" s="130" t="s">
        <v>124</v>
      </c>
      <c r="C36" s="262" t="s">
        <v>205</v>
      </c>
      <c r="D36" s="139">
        <v>20</v>
      </c>
      <c r="E36" s="139">
        <v>1</v>
      </c>
      <c r="F36" s="139" t="s">
        <v>140</v>
      </c>
      <c r="G36" s="118" t="s">
        <v>20</v>
      </c>
      <c r="H36" s="118">
        <v>15</v>
      </c>
      <c r="I36" s="118">
        <v>5</v>
      </c>
      <c r="J36" s="131">
        <v>5</v>
      </c>
    </row>
    <row r="37" spans="1:10" s="69" customFormat="1" ht="22.9" customHeight="1" x14ac:dyDescent="0.2">
      <c r="A37" s="171" t="s">
        <v>5</v>
      </c>
      <c r="B37" s="146" t="s">
        <v>64</v>
      </c>
      <c r="C37" s="146" t="s">
        <v>39</v>
      </c>
      <c r="D37" s="139">
        <v>30</v>
      </c>
      <c r="E37" s="139">
        <v>2</v>
      </c>
      <c r="F37" s="139" t="s">
        <v>140</v>
      </c>
      <c r="G37" s="118">
        <v>5</v>
      </c>
      <c r="H37" s="118">
        <v>25</v>
      </c>
      <c r="I37" s="118" t="s">
        <v>20</v>
      </c>
      <c r="J37" s="131">
        <v>5</v>
      </c>
    </row>
    <row r="38" spans="1:10" s="69" customFormat="1" ht="22.9" customHeight="1" x14ac:dyDescent="0.2">
      <c r="A38" s="171" t="s">
        <v>8</v>
      </c>
      <c r="B38" s="130" t="s">
        <v>65</v>
      </c>
      <c r="C38" s="146" t="s">
        <v>56</v>
      </c>
      <c r="D38" s="139">
        <v>57</v>
      </c>
      <c r="E38" s="139">
        <v>3</v>
      </c>
      <c r="F38" s="139" t="s">
        <v>140</v>
      </c>
      <c r="G38" s="118">
        <v>12</v>
      </c>
      <c r="H38" s="118">
        <v>45</v>
      </c>
      <c r="I38" s="118" t="s">
        <v>20</v>
      </c>
      <c r="J38" s="131">
        <v>5</v>
      </c>
    </row>
    <row r="39" spans="1:10" s="69" customFormat="1" ht="22.9" customHeight="1" x14ac:dyDescent="0.2">
      <c r="A39" s="171" t="s">
        <v>17</v>
      </c>
      <c r="B39" s="146" t="s">
        <v>83</v>
      </c>
      <c r="C39" s="146" t="s">
        <v>84</v>
      </c>
      <c r="D39" s="139">
        <v>25</v>
      </c>
      <c r="E39" s="139">
        <v>1</v>
      </c>
      <c r="F39" s="139" t="s">
        <v>6</v>
      </c>
      <c r="G39" s="118">
        <v>5</v>
      </c>
      <c r="H39" s="118">
        <v>20</v>
      </c>
      <c r="I39" s="118" t="s">
        <v>20</v>
      </c>
      <c r="J39" s="131">
        <v>5</v>
      </c>
    </row>
    <row r="40" spans="1:10" s="69" customFormat="1" ht="22.9" customHeight="1" x14ac:dyDescent="0.2">
      <c r="A40" s="119" t="s">
        <v>18</v>
      </c>
      <c r="B40" s="256" t="s">
        <v>55</v>
      </c>
      <c r="C40" s="255"/>
      <c r="D40" s="134">
        <v>30</v>
      </c>
      <c r="E40" s="134">
        <v>2</v>
      </c>
      <c r="F40" s="134" t="s">
        <v>140</v>
      </c>
      <c r="G40" s="104" t="s">
        <v>20</v>
      </c>
      <c r="H40" s="104">
        <v>30</v>
      </c>
      <c r="I40" s="104" t="s">
        <v>20</v>
      </c>
      <c r="J40" s="173">
        <v>10</v>
      </c>
    </row>
    <row r="41" spans="1:10" s="353" customFormat="1" ht="22.9" customHeight="1" thickBot="1" x14ac:dyDescent="0.25">
      <c r="A41" s="355" t="s">
        <v>21</v>
      </c>
      <c r="B41" s="360" t="s">
        <v>55</v>
      </c>
      <c r="C41" s="360"/>
      <c r="D41" s="343">
        <v>30</v>
      </c>
      <c r="E41" s="343">
        <v>2</v>
      </c>
      <c r="F41" s="357" t="s">
        <v>140</v>
      </c>
      <c r="G41" s="344" t="s">
        <v>20</v>
      </c>
      <c r="H41" s="344">
        <v>30</v>
      </c>
      <c r="I41" s="344" t="s">
        <v>20</v>
      </c>
      <c r="J41" s="345">
        <v>10</v>
      </c>
    </row>
    <row r="42" spans="1:10" ht="22.9" customHeight="1" thickBot="1" x14ac:dyDescent="0.25">
      <c r="A42" s="241"/>
      <c r="B42" s="99" t="s">
        <v>220</v>
      </c>
      <c r="C42" s="44"/>
      <c r="D42" s="45">
        <f>SUM(D23:D26,D30:D31,D34:D41)</f>
        <v>563</v>
      </c>
      <c r="E42" s="45">
        <f>SUM(E23:E41)</f>
        <v>31</v>
      </c>
      <c r="F42" s="45"/>
      <c r="G42" s="45">
        <f>SUM(G23:G26,G30,G31,G34:G41)</f>
        <v>82</v>
      </c>
      <c r="H42" s="45">
        <f>SUM(H23:H26,H30:H31,H34:H41)</f>
        <v>431</v>
      </c>
      <c r="I42" s="45">
        <f>SUM(I23:I26,I30,I31,I34:I41)</f>
        <v>50</v>
      </c>
      <c r="J42" s="46"/>
    </row>
    <row r="43" spans="1:10" ht="22.9" customHeight="1" thickBot="1" x14ac:dyDescent="0.25">
      <c r="A43" s="24" t="s">
        <v>22</v>
      </c>
      <c r="B43" s="88" t="s">
        <v>214</v>
      </c>
      <c r="C43" s="79"/>
      <c r="D43" s="361">
        <v>320</v>
      </c>
      <c r="E43" s="27">
        <v>4</v>
      </c>
      <c r="F43" s="29" t="s">
        <v>151</v>
      </c>
      <c r="G43" s="27"/>
      <c r="H43" s="27"/>
      <c r="I43" s="27"/>
      <c r="J43" s="28"/>
    </row>
    <row r="44" spans="1:10" s="11" customFormat="1" ht="22.9" customHeight="1" thickBot="1" x14ac:dyDescent="0.25">
      <c r="A44" s="15"/>
      <c r="B44" s="14" t="s">
        <v>216</v>
      </c>
      <c r="C44" s="8"/>
      <c r="D44" s="8">
        <f>SUM(D42:D43)</f>
        <v>883</v>
      </c>
      <c r="E44" s="8">
        <f>SUM(E42:E43)</f>
        <v>35</v>
      </c>
      <c r="F44" s="8" t="s">
        <v>20</v>
      </c>
      <c r="G44" s="8"/>
      <c r="H44" s="8"/>
      <c r="I44" s="8"/>
      <c r="J44" s="9"/>
    </row>
    <row r="45" spans="1:10" ht="22.9" customHeight="1" thickBot="1" x14ac:dyDescent="0.25">
      <c r="A45" s="271"/>
      <c r="B45" s="277" t="s">
        <v>224</v>
      </c>
      <c r="C45" s="278"/>
      <c r="D45" s="265">
        <f>SUM(D19,D44)</f>
        <v>1408</v>
      </c>
      <c r="E45" s="265">
        <f>SUM(E19,E44)</f>
        <v>63</v>
      </c>
      <c r="F45" s="279" t="s">
        <v>20</v>
      </c>
      <c r="G45" s="265">
        <f>SUM(G19,G42)</f>
        <v>180</v>
      </c>
      <c r="H45" s="265">
        <f>SUM(H19,H42)</f>
        <v>780</v>
      </c>
      <c r="I45" s="265">
        <f>SUM(I19,I42)</f>
        <v>128</v>
      </c>
      <c r="J45" s="280"/>
    </row>
    <row r="46" spans="1:10" s="47" customFormat="1" ht="12.75" customHeight="1" x14ac:dyDescent="0.2">
      <c r="A46" s="286" t="s">
        <v>179</v>
      </c>
      <c r="B46" s="286"/>
      <c r="C46" s="286"/>
      <c r="D46" s="11"/>
      <c r="E46" s="67"/>
      <c r="F46" s="67"/>
      <c r="G46" s="156"/>
      <c r="H46" s="157"/>
      <c r="I46" s="158"/>
      <c r="J46" s="158"/>
    </row>
  </sheetData>
  <mergeCells count="12">
    <mergeCell ref="A1:G1"/>
    <mergeCell ref="A46:C46"/>
    <mergeCell ref="F26:F29"/>
    <mergeCell ref="E26:E29"/>
    <mergeCell ref="A21:J21"/>
    <mergeCell ref="A2:J2"/>
    <mergeCell ref="A26:A29"/>
    <mergeCell ref="B26:B29"/>
    <mergeCell ref="B31:B33"/>
    <mergeCell ref="A31:A33"/>
    <mergeCell ref="E31:E33"/>
    <mergeCell ref="F31:F33"/>
  </mergeCells>
  <phoneticPr fontId="3" type="noConversion"/>
  <pageMargins left="0.35433070866141736" right="0.35433070866141736" top="0.19685039370078741" bottom="0.19685039370078741" header="0.51181102362204722" footer="0.51181102362204722"/>
  <pageSetup paperSize="9"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abSelected="1" zoomScale="80" zoomScaleNormal="80" workbookViewId="0">
      <selection activeCell="O28" sqref="O28"/>
    </sheetView>
  </sheetViews>
  <sheetFormatPr defaultColWidth="9.140625" defaultRowHeight="12.75" x14ac:dyDescent="0.2"/>
  <cols>
    <col min="1" max="1" width="5" style="77" customWidth="1"/>
    <col min="2" max="2" width="40.7109375" style="66" customWidth="1"/>
    <col min="3" max="3" width="48.7109375" style="66" customWidth="1"/>
    <col min="4" max="4" width="8.28515625" style="66" customWidth="1"/>
    <col min="5" max="5" width="8.28515625" style="69" customWidth="1"/>
    <col min="6" max="6" width="8.28515625" style="66" customWidth="1"/>
    <col min="7" max="7" width="12" style="66" customWidth="1"/>
    <col min="8" max="8" width="8.28515625" style="66" customWidth="1"/>
    <col min="9" max="16384" width="9.140625" style="66"/>
  </cols>
  <sheetData>
    <row r="1" spans="1:8" ht="17.45" customHeight="1" x14ac:dyDescent="0.2">
      <c r="A1" s="285" t="s">
        <v>197</v>
      </c>
      <c r="B1" s="285"/>
      <c r="C1" s="285"/>
      <c r="D1" s="285"/>
      <c r="E1" s="285"/>
      <c r="F1" s="285"/>
      <c r="G1" s="285"/>
    </row>
    <row r="2" spans="1:8" ht="17.45" customHeight="1" thickBot="1" x14ac:dyDescent="0.25">
      <c r="A2" s="155" t="s">
        <v>149</v>
      </c>
      <c r="B2" s="155"/>
      <c r="C2" s="155"/>
      <c r="D2" s="155"/>
      <c r="E2" s="155"/>
      <c r="F2" s="155"/>
      <c r="G2" s="155"/>
      <c r="H2" s="155"/>
    </row>
    <row r="3" spans="1:8" ht="39" customHeight="1" thickBot="1" x14ac:dyDescent="0.25">
      <c r="A3" s="15" t="s">
        <v>0</v>
      </c>
      <c r="B3" s="8" t="s">
        <v>132</v>
      </c>
      <c r="C3" s="8" t="s">
        <v>133</v>
      </c>
      <c r="D3" s="163" t="s">
        <v>134</v>
      </c>
      <c r="E3" s="163" t="s">
        <v>1</v>
      </c>
      <c r="F3" s="163" t="s">
        <v>156</v>
      </c>
      <c r="G3" s="164" t="s">
        <v>137</v>
      </c>
      <c r="H3" s="167" t="s">
        <v>138</v>
      </c>
    </row>
    <row r="4" spans="1:8" ht="22.9" customHeight="1" x14ac:dyDescent="0.2">
      <c r="A4" s="19" t="s">
        <v>9</v>
      </c>
      <c r="B4" s="166" t="s">
        <v>98</v>
      </c>
      <c r="C4" s="166" t="s">
        <v>99</v>
      </c>
      <c r="D4" s="112">
        <v>55</v>
      </c>
      <c r="E4" s="33">
        <v>3</v>
      </c>
      <c r="F4" s="112" t="s">
        <v>140</v>
      </c>
      <c r="G4" s="103">
        <v>50</v>
      </c>
      <c r="H4" s="168">
        <v>5</v>
      </c>
    </row>
    <row r="5" spans="1:8" s="69" customFormat="1" ht="22.9" customHeight="1" x14ac:dyDescent="0.2">
      <c r="A5" s="5" t="s">
        <v>10</v>
      </c>
      <c r="B5" s="82" t="s">
        <v>119</v>
      </c>
      <c r="C5" s="89" t="s">
        <v>205</v>
      </c>
      <c r="D5" s="13">
        <v>60</v>
      </c>
      <c r="E5" s="13">
        <v>4</v>
      </c>
      <c r="F5" s="13" t="s">
        <v>161</v>
      </c>
      <c r="G5" s="115">
        <v>50</v>
      </c>
      <c r="H5" s="131">
        <v>10</v>
      </c>
    </row>
    <row r="6" spans="1:8" s="69" customFormat="1" ht="22.9" customHeight="1" x14ac:dyDescent="0.2">
      <c r="A6" s="5" t="s">
        <v>11</v>
      </c>
      <c r="B6" s="82" t="s">
        <v>120</v>
      </c>
      <c r="C6" s="264" t="s">
        <v>121</v>
      </c>
      <c r="D6" s="13">
        <v>20</v>
      </c>
      <c r="E6" s="13">
        <v>1</v>
      </c>
      <c r="F6" s="13" t="s">
        <v>140</v>
      </c>
      <c r="G6" s="115">
        <v>18</v>
      </c>
      <c r="H6" s="131">
        <v>2</v>
      </c>
    </row>
    <row r="7" spans="1:8" s="69" customFormat="1" ht="22.9" customHeight="1" x14ac:dyDescent="0.2">
      <c r="A7" s="311" t="s">
        <v>19</v>
      </c>
      <c r="B7" s="313" t="s">
        <v>122</v>
      </c>
      <c r="C7" s="91"/>
      <c r="D7" s="113">
        <v>45</v>
      </c>
      <c r="E7" s="336">
        <v>3</v>
      </c>
      <c r="F7" s="336" t="s">
        <v>6</v>
      </c>
      <c r="G7" s="13">
        <v>36</v>
      </c>
      <c r="H7" s="170">
        <v>9</v>
      </c>
    </row>
    <row r="8" spans="1:8" s="69" customFormat="1" ht="22.9" customHeight="1" x14ac:dyDescent="0.2">
      <c r="A8" s="311"/>
      <c r="B8" s="313"/>
      <c r="C8" s="90" t="s">
        <v>202</v>
      </c>
      <c r="D8" s="80">
        <v>15</v>
      </c>
      <c r="E8" s="336"/>
      <c r="F8" s="336"/>
      <c r="G8" s="115">
        <v>12</v>
      </c>
      <c r="H8" s="131">
        <v>3</v>
      </c>
    </row>
    <row r="9" spans="1:8" s="69" customFormat="1" ht="22.9" customHeight="1" x14ac:dyDescent="0.2">
      <c r="A9" s="311"/>
      <c r="B9" s="313"/>
      <c r="C9" s="261" t="s">
        <v>203</v>
      </c>
      <c r="D9" s="110">
        <v>15</v>
      </c>
      <c r="E9" s="336"/>
      <c r="F9" s="336"/>
      <c r="G9" s="115">
        <v>12</v>
      </c>
      <c r="H9" s="131">
        <v>3</v>
      </c>
    </row>
    <row r="10" spans="1:8" ht="22.9" customHeight="1" x14ac:dyDescent="0.2">
      <c r="A10" s="311"/>
      <c r="B10" s="313"/>
      <c r="C10" s="95" t="s">
        <v>204</v>
      </c>
      <c r="D10" s="110">
        <v>15</v>
      </c>
      <c r="E10" s="336"/>
      <c r="F10" s="336"/>
      <c r="G10" s="115">
        <v>12</v>
      </c>
      <c r="H10" s="131">
        <v>3</v>
      </c>
    </row>
    <row r="11" spans="1:8" s="69" customFormat="1" ht="22.9" customHeight="1" x14ac:dyDescent="0.2">
      <c r="A11" s="5" t="s">
        <v>12</v>
      </c>
      <c r="B11" s="82" t="s">
        <v>113</v>
      </c>
      <c r="C11" s="89" t="s">
        <v>71</v>
      </c>
      <c r="D11" s="113">
        <v>45</v>
      </c>
      <c r="E11" s="113">
        <v>3</v>
      </c>
      <c r="F11" s="113" t="s">
        <v>140</v>
      </c>
      <c r="G11" s="115">
        <v>40</v>
      </c>
      <c r="H11" s="131">
        <v>5</v>
      </c>
    </row>
    <row r="12" spans="1:8" ht="22.9" customHeight="1" x14ac:dyDescent="0.2">
      <c r="A12" s="5" t="s">
        <v>13</v>
      </c>
      <c r="B12" s="82" t="s">
        <v>116</v>
      </c>
      <c r="C12" s="90" t="s">
        <v>94</v>
      </c>
      <c r="D12" s="113">
        <v>30</v>
      </c>
      <c r="E12" s="113">
        <v>2</v>
      </c>
      <c r="F12" s="113" t="s">
        <v>140</v>
      </c>
      <c r="G12" s="115">
        <v>25</v>
      </c>
      <c r="H12" s="131">
        <v>5</v>
      </c>
    </row>
    <row r="13" spans="1:8" ht="22.9" customHeight="1" x14ac:dyDescent="0.2">
      <c r="A13" s="324" t="s">
        <v>14</v>
      </c>
      <c r="B13" s="330" t="s">
        <v>93</v>
      </c>
      <c r="C13" s="260"/>
      <c r="D13" s="179">
        <v>70</v>
      </c>
      <c r="E13" s="316">
        <v>3</v>
      </c>
      <c r="F13" s="316" t="s">
        <v>170</v>
      </c>
      <c r="G13" s="179">
        <v>60</v>
      </c>
      <c r="H13" s="170">
        <v>10</v>
      </c>
    </row>
    <row r="14" spans="1:8" ht="22.9" customHeight="1" x14ac:dyDescent="0.2">
      <c r="A14" s="325"/>
      <c r="B14" s="331"/>
      <c r="C14" s="177" t="s">
        <v>43</v>
      </c>
      <c r="D14" s="118">
        <v>55</v>
      </c>
      <c r="E14" s="306"/>
      <c r="F14" s="306"/>
      <c r="G14" s="118">
        <v>55</v>
      </c>
      <c r="H14" s="131" t="s">
        <v>20</v>
      </c>
    </row>
    <row r="15" spans="1:8" ht="22.9" customHeight="1" x14ac:dyDescent="0.2">
      <c r="A15" s="326"/>
      <c r="B15" s="332"/>
      <c r="C15" s="177" t="s">
        <v>187</v>
      </c>
      <c r="D15" s="118">
        <v>15</v>
      </c>
      <c r="E15" s="307"/>
      <c r="F15" s="307"/>
      <c r="G15" s="118">
        <v>5</v>
      </c>
      <c r="H15" s="131">
        <v>10</v>
      </c>
    </row>
    <row r="16" spans="1:8" s="69" customFormat="1" ht="22.9" customHeight="1" x14ac:dyDescent="0.2">
      <c r="A16" s="26" t="s">
        <v>15</v>
      </c>
      <c r="B16" s="82" t="s">
        <v>117</v>
      </c>
      <c r="C16" s="2" t="s">
        <v>54</v>
      </c>
      <c r="D16" s="113">
        <v>15</v>
      </c>
      <c r="E16" s="113">
        <v>1</v>
      </c>
      <c r="F16" s="113" t="s">
        <v>6</v>
      </c>
      <c r="G16" s="115">
        <v>12</v>
      </c>
      <c r="H16" s="131">
        <v>3</v>
      </c>
    </row>
    <row r="17" spans="1:8" s="69" customFormat="1" ht="22.9" customHeight="1" x14ac:dyDescent="0.2">
      <c r="A17" s="26" t="s">
        <v>16</v>
      </c>
      <c r="B17" s="2" t="s">
        <v>198</v>
      </c>
      <c r="C17" s="2" t="s">
        <v>39</v>
      </c>
      <c r="D17" s="113">
        <v>50</v>
      </c>
      <c r="E17" s="113">
        <v>2</v>
      </c>
      <c r="F17" s="113" t="s">
        <v>140</v>
      </c>
      <c r="G17" s="115">
        <v>40</v>
      </c>
      <c r="H17" s="131">
        <v>10</v>
      </c>
    </row>
    <row r="18" spans="1:8" ht="22.9" customHeight="1" x14ac:dyDescent="0.2">
      <c r="A18" s="5" t="s">
        <v>5</v>
      </c>
      <c r="B18" s="82" t="s">
        <v>65</v>
      </c>
      <c r="C18" s="2" t="s">
        <v>56</v>
      </c>
      <c r="D18" s="113">
        <v>70</v>
      </c>
      <c r="E18" s="113">
        <v>3</v>
      </c>
      <c r="F18" s="113" t="s">
        <v>140</v>
      </c>
      <c r="G18" s="115">
        <v>60</v>
      </c>
      <c r="H18" s="131">
        <v>10</v>
      </c>
    </row>
    <row r="19" spans="1:8" s="69" customFormat="1" ht="22.9" customHeight="1" x14ac:dyDescent="0.2">
      <c r="A19" s="26" t="s">
        <v>8</v>
      </c>
      <c r="B19" s="90" t="s">
        <v>125</v>
      </c>
      <c r="C19" s="2" t="s">
        <v>79</v>
      </c>
      <c r="D19" s="113">
        <v>40</v>
      </c>
      <c r="E19" s="113">
        <v>3</v>
      </c>
      <c r="F19" s="113" t="s">
        <v>140</v>
      </c>
      <c r="G19" s="115">
        <v>35</v>
      </c>
      <c r="H19" s="131">
        <v>5</v>
      </c>
    </row>
    <row r="20" spans="1:8" s="69" customFormat="1" ht="22.9" customHeight="1" x14ac:dyDescent="0.2">
      <c r="A20" s="303" t="s">
        <v>17</v>
      </c>
      <c r="B20" s="320" t="s">
        <v>126</v>
      </c>
      <c r="C20" s="109"/>
      <c r="D20" s="114">
        <v>30</v>
      </c>
      <c r="E20" s="318">
        <v>2</v>
      </c>
      <c r="F20" s="318" t="s">
        <v>140</v>
      </c>
      <c r="G20" s="34">
        <v>25</v>
      </c>
      <c r="H20" s="172">
        <v>5</v>
      </c>
    </row>
    <row r="21" spans="1:8" s="69" customFormat="1" ht="22.9" customHeight="1" x14ac:dyDescent="0.2">
      <c r="A21" s="303"/>
      <c r="B21" s="320"/>
      <c r="C21" s="109" t="s">
        <v>79</v>
      </c>
      <c r="D21" s="37">
        <v>25</v>
      </c>
      <c r="E21" s="319"/>
      <c r="F21" s="319"/>
      <c r="G21" s="104">
        <v>25</v>
      </c>
      <c r="H21" s="173" t="s">
        <v>20</v>
      </c>
    </row>
    <row r="22" spans="1:8" s="69" customFormat="1" ht="22.9" customHeight="1" x14ac:dyDescent="0.2">
      <c r="A22" s="317"/>
      <c r="B22" s="321"/>
      <c r="C22" s="245" t="s">
        <v>128</v>
      </c>
      <c r="D22" s="37">
        <v>5</v>
      </c>
      <c r="E22" s="319"/>
      <c r="F22" s="319"/>
      <c r="G22" s="104" t="s">
        <v>20</v>
      </c>
      <c r="H22" s="173">
        <v>5</v>
      </c>
    </row>
    <row r="23" spans="1:8" s="353" customFormat="1" ht="22.9" customHeight="1" x14ac:dyDescent="0.2">
      <c r="A23" s="208" t="s">
        <v>18</v>
      </c>
      <c r="B23" s="282" t="s">
        <v>191</v>
      </c>
      <c r="C23" s="362" t="s">
        <v>192</v>
      </c>
      <c r="D23" s="284">
        <v>60</v>
      </c>
      <c r="E23" s="284">
        <v>3</v>
      </c>
      <c r="F23" s="284" t="s">
        <v>140</v>
      </c>
      <c r="G23" s="110">
        <v>12</v>
      </c>
      <c r="H23" s="159">
        <v>48</v>
      </c>
    </row>
    <row r="24" spans="1:8" s="353" customFormat="1" ht="22.9" customHeight="1" thickBot="1" x14ac:dyDescent="0.25">
      <c r="A24" s="355" t="s">
        <v>21</v>
      </c>
      <c r="B24" s="363" t="s">
        <v>193</v>
      </c>
      <c r="C24" s="349" t="s">
        <v>123</v>
      </c>
      <c r="D24" s="357">
        <v>15</v>
      </c>
      <c r="E24" s="357">
        <v>1</v>
      </c>
      <c r="F24" s="357" t="s">
        <v>140</v>
      </c>
      <c r="G24" s="364">
        <v>15</v>
      </c>
      <c r="H24" s="359">
        <v>0</v>
      </c>
    </row>
    <row r="25" spans="1:8" ht="22.9" customHeight="1" thickBot="1" x14ac:dyDescent="0.25">
      <c r="A25" s="174"/>
      <c r="B25" s="14" t="s">
        <v>216</v>
      </c>
      <c r="C25" s="162"/>
      <c r="D25" s="8">
        <f>SUM(D4:D7,D11:D13,D16:D20,D23:D24)</f>
        <v>605</v>
      </c>
      <c r="E25" s="8">
        <f>SUM(E4:E24)</f>
        <v>34</v>
      </c>
      <c r="F25" s="8" t="s">
        <v>20</v>
      </c>
      <c r="G25" s="8">
        <f>SUM(G4:G7,G11:G13,G16:G20,G23:G24)</f>
        <v>478</v>
      </c>
      <c r="H25" s="9">
        <f>SUM(H4:H7,H11:H13,H16:H20,H23:H24)</f>
        <v>127</v>
      </c>
    </row>
    <row r="26" spans="1:8" s="69" customFormat="1" ht="17.45" customHeight="1" x14ac:dyDescent="0.2">
      <c r="A26" s="78"/>
      <c r="B26" s="30"/>
      <c r="C26" s="31"/>
      <c r="D26" s="32"/>
      <c r="E26" s="32"/>
      <c r="F26" s="141"/>
      <c r="G26" s="141"/>
      <c r="H26" s="141"/>
    </row>
    <row r="27" spans="1:8" ht="13.5" thickBot="1" x14ac:dyDescent="0.25">
      <c r="A27" s="308" t="s">
        <v>150</v>
      </c>
      <c r="B27" s="308"/>
      <c r="C27" s="308"/>
      <c r="D27" s="308"/>
      <c r="E27" s="308"/>
      <c r="F27" s="308"/>
      <c r="G27" s="308"/>
      <c r="H27" s="308"/>
    </row>
    <row r="28" spans="1:8" ht="39" customHeight="1" thickBot="1" x14ac:dyDescent="0.25">
      <c r="A28" s="15" t="s">
        <v>0</v>
      </c>
      <c r="B28" s="8" t="s">
        <v>132</v>
      </c>
      <c r="C28" s="8" t="s">
        <v>133</v>
      </c>
      <c r="D28" s="163" t="s">
        <v>134</v>
      </c>
      <c r="E28" s="163" t="s">
        <v>1</v>
      </c>
      <c r="F28" s="163" t="s">
        <v>135</v>
      </c>
      <c r="G28" s="164" t="s">
        <v>137</v>
      </c>
      <c r="H28" s="165" t="s">
        <v>138</v>
      </c>
    </row>
    <row r="29" spans="1:8" ht="22.9" customHeight="1" x14ac:dyDescent="0.2">
      <c r="A29" s="19" t="s">
        <v>9</v>
      </c>
      <c r="B29" s="84" t="s">
        <v>98</v>
      </c>
      <c r="C29" s="92" t="s">
        <v>99</v>
      </c>
      <c r="D29" s="178">
        <v>55</v>
      </c>
      <c r="E29" s="178">
        <v>4</v>
      </c>
      <c r="F29" s="307" t="s">
        <v>161</v>
      </c>
      <c r="G29" s="103">
        <v>50</v>
      </c>
      <c r="H29" s="168">
        <v>5</v>
      </c>
    </row>
    <row r="30" spans="1:8" ht="22.9" customHeight="1" x14ac:dyDescent="0.2">
      <c r="A30" s="5" t="s">
        <v>10</v>
      </c>
      <c r="B30" s="93" t="s">
        <v>120</v>
      </c>
      <c r="C30" s="125" t="s">
        <v>121</v>
      </c>
      <c r="D30" s="179">
        <v>20</v>
      </c>
      <c r="E30" s="179">
        <v>1</v>
      </c>
      <c r="F30" s="309"/>
      <c r="G30" s="118">
        <v>18</v>
      </c>
      <c r="H30" s="131">
        <v>2</v>
      </c>
    </row>
    <row r="31" spans="1:8" ht="22.9" customHeight="1" x14ac:dyDescent="0.2">
      <c r="A31" s="5" t="s">
        <v>11</v>
      </c>
      <c r="B31" s="93" t="s">
        <v>113</v>
      </c>
      <c r="C31" s="92" t="s">
        <v>71</v>
      </c>
      <c r="D31" s="179">
        <v>45</v>
      </c>
      <c r="E31" s="179">
        <v>3</v>
      </c>
      <c r="F31" s="309"/>
      <c r="G31" s="118">
        <v>40</v>
      </c>
      <c r="H31" s="131">
        <v>5</v>
      </c>
    </row>
    <row r="32" spans="1:8" s="69" customFormat="1" ht="22.9" customHeight="1" x14ac:dyDescent="0.2">
      <c r="A32" s="26" t="s">
        <v>19</v>
      </c>
      <c r="B32" s="93" t="s">
        <v>116</v>
      </c>
      <c r="C32" s="92" t="s">
        <v>94</v>
      </c>
      <c r="D32" s="179">
        <v>25</v>
      </c>
      <c r="E32" s="179">
        <v>2</v>
      </c>
      <c r="F32" s="309"/>
      <c r="G32" s="118">
        <v>21</v>
      </c>
      <c r="H32" s="131">
        <v>4</v>
      </c>
    </row>
    <row r="33" spans="1:10" ht="22.9" customHeight="1" x14ac:dyDescent="0.2">
      <c r="A33" s="324" t="s">
        <v>12</v>
      </c>
      <c r="B33" s="327" t="s">
        <v>93</v>
      </c>
      <c r="C33" s="259"/>
      <c r="D33" s="179">
        <v>70</v>
      </c>
      <c r="E33" s="316">
        <v>6</v>
      </c>
      <c r="F33" s="309"/>
      <c r="G33" s="179">
        <v>60</v>
      </c>
      <c r="H33" s="170">
        <v>10</v>
      </c>
    </row>
    <row r="34" spans="1:10" ht="22.9" customHeight="1" x14ac:dyDescent="0.2">
      <c r="A34" s="325"/>
      <c r="B34" s="328"/>
      <c r="C34" s="177" t="s">
        <v>43</v>
      </c>
      <c r="D34" s="118">
        <v>55</v>
      </c>
      <c r="E34" s="306"/>
      <c r="F34" s="309"/>
      <c r="G34" s="118">
        <v>55</v>
      </c>
      <c r="H34" s="131" t="s">
        <v>20</v>
      </c>
    </row>
    <row r="35" spans="1:10" ht="22.9" customHeight="1" x14ac:dyDescent="0.2">
      <c r="A35" s="326"/>
      <c r="B35" s="329"/>
      <c r="C35" s="177" t="s">
        <v>187</v>
      </c>
      <c r="D35" s="118">
        <v>15</v>
      </c>
      <c r="E35" s="307"/>
      <c r="F35" s="309"/>
      <c r="G35" s="118">
        <v>5</v>
      </c>
      <c r="H35" s="131">
        <v>10</v>
      </c>
    </row>
    <row r="36" spans="1:10" ht="22.9" customHeight="1" x14ac:dyDescent="0.2">
      <c r="A36" s="5" t="s">
        <v>13</v>
      </c>
      <c r="B36" s="84" t="s">
        <v>198</v>
      </c>
      <c r="C36" s="92" t="s">
        <v>39</v>
      </c>
      <c r="D36" s="179">
        <v>50</v>
      </c>
      <c r="E36" s="179">
        <v>4</v>
      </c>
      <c r="F36" s="309"/>
      <c r="G36" s="118">
        <v>40</v>
      </c>
      <c r="H36" s="131">
        <v>10</v>
      </c>
    </row>
    <row r="37" spans="1:10" ht="22.9" customHeight="1" x14ac:dyDescent="0.2">
      <c r="A37" s="5" t="s">
        <v>14</v>
      </c>
      <c r="B37" s="93" t="s">
        <v>65</v>
      </c>
      <c r="C37" s="92" t="s">
        <v>56</v>
      </c>
      <c r="D37" s="179">
        <v>70</v>
      </c>
      <c r="E37" s="179">
        <v>6</v>
      </c>
      <c r="F37" s="309"/>
      <c r="G37" s="118">
        <v>60</v>
      </c>
      <c r="H37" s="131">
        <v>10</v>
      </c>
    </row>
    <row r="38" spans="1:10" ht="22.9" customHeight="1" x14ac:dyDescent="0.2">
      <c r="A38" s="317" t="s">
        <v>15</v>
      </c>
      <c r="B38" s="333" t="s">
        <v>127</v>
      </c>
      <c r="C38" s="81"/>
      <c r="D38" s="113">
        <v>35</v>
      </c>
      <c r="E38" s="318">
        <v>2</v>
      </c>
      <c r="F38" s="318" t="s">
        <v>140</v>
      </c>
      <c r="G38" s="113">
        <v>25</v>
      </c>
      <c r="H38" s="160">
        <v>10</v>
      </c>
    </row>
    <row r="39" spans="1:10" s="69" customFormat="1" ht="22.9" customHeight="1" x14ac:dyDescent="0.2">
      <c r="A39" s="322"/>
      <c r="B39" s="334"/>
      <c r="C39" s="109" t="s">
        <v>79</v>
      </c>
      <c r="D39" s="110">
        <v>23</v>
      </c>
      <c r="E39" s="319"/>
      <c r="F39" s="319"/>
      <c r="G39" s="110">
        <v>13</v>
      </c>
      <c r="H39" s="159">
        <v>10</v>
      </c>
    </row>
    <row r="40" spans="1:10" s="69" customFormat="1" ht="22.9" customHeight="1" x14ac:dyDescent="0.2">
      <c r="A40" s="323"/>
      <c r="B40" s="334"/>
      <c r="C40" s="95" t="s">
        <v>128</v>
      </c>
      <c r="D40" s="37">
        <v>12</v>
      </c>
      <c r="E40" s="335"/>
      <c r="F40" s="335"/>
      <c r="G40" s="37">
        <v>12</v>
      </c>
      <c r="H40" s="161" t="s">
        <v>20</v>
      </c>
    </row>
    <row r="41" spans="1:10" s="353" customFormat="1" ht="22.9" customHeight="1" x14ac:dyDescent="0.2">
      <c r="A41" s="208" t="s">
        <v>16</v>
      </c>
      <c r="B41" s="282" t="s">
        <v>194</v>
      </c>
      <c r="C41" s="109" t="s">
        <v>79</v>
      </c>
      <c r="D41" s="284">
        <v>60</v>
      </c>
      <c r="E41" s="284">
        <v>3</v>
      </c>
      <c r="F41" s="284" t="s">
        <v>140</v>
      </c>
      <c r="G41" s="110">
        <v>12</v>
      </c>
      <c r="H41" s="159">
        <v>48</v>
      </c>
    </row>
    <row r="42" spans="1:10" s="69" customFormat="1" ht="22.9" customHeight="1" thickBot="1" x14ac:dyDescent="0.25">
      <c r="A42" s="175" t="s">
        <v>5</v>
      </c>
      <c r="B42" s="176" t="s">
        <v>196</v>
      </c>
      <c r="C42" s="246" t="s">
        <v>121</v>
      </c>
      <c r="D42" s="34" t="s">
        <v>20</v>
      </c>
      <c r="E42" s="34">
        <v>2</v>
      </c>
      <c r="F42" s="34" t="s">
        <v>6</v>
      </c>
      <c r="G42" s="37" t="s">
        <v>20</v>
      </c>
      <c r="H42" s="161" t="s">
        <v>20</v>
      </c>
    </row>
    <row r="43" spans="1:10" s="12" customFormat="1" ht="22.9" customHeight="1" thickBot="1" x14ac:dyDescent="0.25">
      <c r="A43" s="15"/>
      <c r="B43" s="14" t="s">
        <v>216</v>
      </c>
      <c r="C43" s="162"/>
      <c r="D43" s="8">
        <f>SUM(D29:D33,D36:D38,D41,D42)</f>
        <v>430</v>
      </c>
      <c r="E43" s="8">
        <f>SUM(E29:E42)</f>
        <v>33</v>
      </c>
      <c r="F43" s="8"/>
      <c r="G43" s="8">
        <f>SUM(G29:G33,G36:G38,G41:G42)</f>
        <v>326</v>
      </c>
      <c r="H43" s="9">
        <f>SUM(H29:H33,H36:H38,H41:H42)</f>
        <v>104</v>
      </c>
    </row>
    <row r="44" spans="1:10" ht="22.9" customHeight="1" thickBot="1" x14ac:dyDescent="0.25">
      <c r="A44" s="271"/>
      <c r="B44" s="277" t="s">
        <v>217</v>
      </c>
      <c r="C44" s="277"/>
      <c r="D44" s="265">
        <f>SUM(D25,D43)</f>
        <v>1035</v>
      </c>
      <c r="E44" s="265">
        <f>SUM(E25,E43)</f>
        <v>67</v>
      </c>
      <c r="F44" s="278"/>
      <c r="G44" s="265">
        <f>SUM(G25,G43)</f>
        <v>804</v>
      </c>
      <c r="H44" s="276">
        <f>SUM(H25,H43)</f>
        <v>231</v>
      </c>
    </row>
    <row r="45" spans="1:10" s="47" customFormat="1" ht="12.75" customHeight="1" x14ac:dyDescent="0.2">
      <c r="A45" s="286" t="s">
        <v>179</v>
      </c>
      <c r="B45" s="286"/>
      <c r="C45" s="286"/>
      <c r="D45" s="11"/>
      <c r="E45" s="67"/>
      <c r="F45" s="67"/>
      <c r="G45" s="156"/>
      <c r="H45" s="157"/>
      <c r="I45" s="158"/>
      <c r="J45" s="158"/>
    </row>
    <row r="46" spans="1:10" ht="15" customHeight="1" x14ac:dyDescent="0.2">
      <c r="A46" s="21"/>
      <c r="B46" s="20"/>
      <c r="C46" s="20"/>
      <c r="D46" s="20"/>
      <c r="E46" s="35"/>
      <c r="F46" s="20"/>
      <c r="G46" s="20"/>
      <c r="H46" s="20"/>
    </row>
    <row r="47" spans="1:10" ht="15" customHeight="1" x14ac:dyDescent="0.2">
      <c r="A47" s="21"/>
      <c r="B47" s="22" t="s">
        <v>218</v>
      </c>
      <c r="C47" s="36">
        <f>'I ROK '!D40+'II ROK '!D44+'III ROK '!D47+'IV ROK '!D45+'V ROK '!D44</f>
        <v>6115</v>
      </c>
      <c r="D47" s="35" t="s">
        <v>195</v>
      </c>
      <c r="E47" s="35">
        <f>'I ROK '!E40+'II ROK '!E44+'III ROK '!E47+'IV ROK '!E45+'V ROK '!E44</f>
        <v>315</v>
      </c>
      <c r="F47" s="142"/>
      <c r="G47" s="142"/>
      <c r="H47" s="142"/>
    </row>
    <row r="48" spans="1:10" ht="15" customHeight="1" x14ac:dyDescent="0.2">
      <c r="A48" s="21"/>
      <c r="B48" s="20" t="s">
        <v>152</v>
      </c>
      <c r="C48" s="36">
        <f>'I ROK '!G40+'II ROK '!G44+'III ROK '!G47+'IV ROK '!G45</f>
        <v>578</v>
      </c>
      <c r="D48" s="35"/>
      <c r="E48" s="35"/>
      <c r="F48" s="35"/>
      <c r="G48" s="35"/>
      <c r="H48" s="35"/>
    </row>
    <row r="49" spans="1:8" ht="15" customHeight="1" x14ac:dyDescent="0.2">
      <c r="A49" s="21"/>
      <c r="B49" s="20" t="s">
        <v>153</v>
      </c>
      <c r="C49" s="36">
        <f>'I ROK '!H40+'II ROK '!H44+'III ROK '!H47+'IV ROK '!H45+'V ROK '!G44</f>
        <v>3302</v>
      </c>
      <c r="D49" s="35"/>
      <c r="E49" s="35"/>
      <c r="F49" s="142"/>
      <c r="G49" s="142"/>
      <c r="H49" s="142"/>
    </row>
    <row r="50" spans="1:8" x14ac:dyDescent="0.2">
      <c r="B50" s="20" t="s">
        <v>154</v>
      </c>
      <c r="C50" s="36">
        <f>'I ROK '!I40+'II ROK '!I44+'III ROK '!I47+'IV ROK '!I45+'V ROK '!H44</f>
        <v>955</v>
      </c>
      <c r="D50" s="69"/>
      <c r="F50" s="69"/>
      <c r="G50" s="69"/>
      <c r="H50" s="69"/>
    </row>
    <row r="51" spans="1:8" x14ac:dyDescent="0.2">
      <c r="B51" s="20" t="s">
        <v>155</v>
      </c>
      <c r="C51" s="36">
        <v>1280</v>
      </c>
      <c r="D51" s="69"/>
      <c r="F51" s="69"/>
      <c r="G51" s="69"/>
      <c r="H51" s="69"/>
    </row>
    <row r="52" spans="1:8" x14ac:dyDescent="0.2">
      <c r="D52" s="69"/>
      <c r="F52" s="69"/>
      <c r="G52" s="69"/>
      <c r="H52" s="69"/>
    </row>
    <row r="53" spans="1:8" x14ac:dyDescent="0.2">
      <c r="D53" s="69"/>
      <c r="F53" s="124"/>
      <c r="G53" s="124"/>
      <c r="H53" s="124"/>
    </row>
  </sheetData>
  <mergeCells count="23">
    <mergeCell ref="F13:F15"/>
    <mergeCell ref="E33:E35"/>
    <mergeCell ref="E20:E22"/>
    <mergeCell ref="B7:B10"/>
    <mergeCell ref="E38:E40"/>
    <mergeCell ref="F29:F37"/>
    <mergeCell ref="E7:E10"/>
    <mergeCell ref="A20:A22"/>
    <mergeCell ref="E13:E15"/>
    <mergeCell ref="A45:C45"/>
    <mergeCell ref="A1:G1"/>
    <mergeCell ref="F20:F22"/>
    <mergeCell ref="B20:B22"/>
    <mergeCell ref="A38:A40"/>
    <mergeCell ref="A33:A35"/>
    <mergeCell ref="B33:B35"/>
    <mergeCell ref="A13:A15"/>
    <mergeCell ref="B13:B15"/>
    <mergeCell ref="B38:B40"/>
    <mergeCell ref="F38:F40"/>
    <mergeCell ref="A27:H27"/>
    <mergeCell ref="A7:A10"/>
    <mergeCell ref="F7:F10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6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I ROK </vt:lpstr>
      <vt:lpstr>II ROK </vt:lpstr>
      <vt:lpstr>III ROK </vt:lpstr>
      <vt:lpstr>IV ROK </vt:lpstr>
      <vt:lpstr>V ROK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e.mardon</dc:creator>
  <cp:lastModifiedBy>Ewelina Sawa</cp:lastModifiedBy>
  <cp:lastPrinted>2021-12-01T22:21:30Z</cp:lastPrinted>
  <dcterms:created xsi:type="dcterms:W3CDTF">2012-04-16T10:05:54Z</dcterms:created>
  <dcterms:modified xsi:type="dcterms:W3CDTF">2025-09-15T05:19:12Z</dcterms:modified>
</cp:coreProperties>
</file>