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activeTab="4"/>
  </bookViews>
  <sheets>
    <sheet name="I ROK " sheetId="1" r:id="rId1"/>
    <sheet name="II ROK " sheetId="2" r:id="rId2"/>
    <sheet name="III ROK " sheetId="3" r:id="rId3"/>
    <sheet name="IV ROK " sheetId="5" r:id="rId4"/>
    <sheet name="V ROK " sheetId="6" r:id="rId5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E42" i="5"/>
  <c r="E44" i="5"/>
  <c r="E45" i="5"/>
  <c r="E22" i="3"/>
  <c r="E45" i="3"/>
  <c r="E47" i="3"/>
  <c r="E48" i="3"/>
  <c r="E20" i="2"/>
  <c r="E41" i="2"/>
  <c r="E43" i="2"/>
  <c r="E44" i="2"/>
  <c r="E25" i="6"/>
  <c r="E43" i="6"/>
  <c r="E44" i="6"/>
  <c r="E47" i="6"/>
  <c r="D12" i="5"/>
  <c r="D19" i="5"/>
  <c r="D35" i="5"/>
  <c r="D42" i="5"/>
  <c r="D44" i="5"/>
  <c r="D45" i="5"/>
  <c r="D22" i="3"/>
  <c r="D45" i="3"/>
  <c r="D47" i="3"/>
  <c r="D48" i="3"/>
  <c r="D20" i="2"/>
  <c r="D41" i="2"/>
  <c r="D43" i="2"/>
  <c r="D44" i="2"/>
  <c r="D25" i="6"/>
  <c r="D43" i="6"/>
  <c r="D44" i="6"/>
  <c r="C47" i="6"/>
  <c r="E36" i="1"/>
  <c r="E15" i="1"/>
  <c r="G36" i="1"/>
  <c r="H36" i="1"/>
  <c r="I36" i="1"/>
  <c r="G41" i="2"/>
  <c r="H41" i="2"/>
  <c r="I41" i="2"/>
  <c r="G45" i="3"/>
  <c r="H45" i="3"/>
  <c r="I45" i="3"/>
  <c r="I42" i="5"/>
  <c r="G42" i="5"/>
  <c r="H42" i="5"/>
  <c r="G19" i="5"/>
  <c r="H19" i="5"/>
  <c r="I19" i="5"/>
  <c r="H43" i="6"/>
  <c r="G43" i="6"/>
  <c r="H25" i="6"/>
  <c r="G25" i="6"/>
  <c r="D39" i="1"/>
  <c r="D36" i="1"/>
  <c r="H15" i="1"/>
  <c r="H17" i="1"/>
  <c r="H40" i="1"/>
  <c r="I22" i="3"/>
  <c r="H22" i="3"/>
  <c r="G22" i="3"/>
  <c r="I20" i="2"/>
  <c r="H20" i="2"/>
  <c r="G20" i="2"/>
  <c r="I15" i="1"/>
  <c r="G15" i="1"/>
  <c r="D15" i="1"/>
  <c r="I48" i="3"/>
  <c r="G17" i="1"/>
  <c r="I17" i="1"/>
  <c r="D17" i="1"/>
  <c r="I45" i="5"/>
  <c r="H44" i="2"/>
  <c r="G44" i="2"/>
  <c r="G40" i="1"/>
  <c r="E17" i="1"/>
  <c r="E39" i="1"/>
  <c r="E40" i="1"/>
  <c r="G44" i="6"/>
  <c r="H44" i="6"/>
  <c r="G45" i="5"/>
  <c r="H45" i="5"/>
  <c r="I40" i="1"/>
  <c r="G48" i="3"/>
  <c r="C48" i="6"/>
  <c r="H48" i="3"/>
  <c r="I44" i="2"/>
  <c r="D40" i="1"/>
  <c r="C49" i="6"/>
  <c r="C50" i="6"/>
</calcChain>
</file>

<file path=xl/sharedStrings.xml><?xml version="1.0" encoding="utf-8"?>
<sst xmlns="http://schemas.openxmlformats.org/spreadsheetml/2006/main" count="871" uniqueCount="224">
  <si>
    <t xml:space="preserve">Lp. </t>
  </si>
  <si>
    <t xml:space="preserve">ECTS </t>
  </si>
  <si>
    <t xml:space="preserve">1. </t>
  </si>
  <si>
    <t xml:space="preserve">2. </t>
  </si>
  <si>
    <t xml:space="preserve">5. </t>
  </si>
  <si>
    <t>10.</t>
  </si>
  <si>
    <t>E</t>
  </si>
  <si>
    <t>11.</t>
  </si>
  <si>
    <t>1.</t>
  </si>
  <si>
    <t>2.</t>
  </si>
  <si>
    <t>3.</t>
  </si>
  <si>
    <t>5.</t>
  </si>
  <si>
    <t>6.</t>
  </si>
  <si>
    <t>7.</t>
  </si>
  <si>
    <t>8.</t>
  </si>
  <si>
    <t>9.</t>
  </si>
  <si>
    <t>12.</t>
  </si>
  <si>
    <t>13.</t>
  </si>
  <si>
    <t>4.</t>
  </si>
  <si>
    <t>-</t>
  </si>
  <si>
    <t>14.</t>
  </si>
  <si>
    <t>15.</t>
  </si>
  <si>
    <t>16.</t>
  </si>
  <si>
    <t xml:space="preserve">6. </t>
  </si>
  <si>
    <t xml:space="preserve">7. </t>
  </si>
  <si>
    <t xml:space="preserve">8. </t>
  </si>
  <si>
    <t xml:space="preserve">9. </t>
  </si>
  <si>
    <t xml:space="preserve">3. </t>
  </si>
  <si>
    <t xml:space="preserve">4. </t>
  </si>
  <si>
    <t xml:space="preserve">10. </t>
  </si>
  <si>
    <t xml:space="preserve">11. </t>
  </si>
  <si>
    <t xml:space="preserve">                                                                  </t>
  </si>
  <si>
    <t xml:space="preserve">                                   </t>
  </si>
  <si>
    <t xml:space="preserve">                                      </t>
  </si>
  <si>
    <t>Human Anatomy</t>
  </si>
  <si>
    <t>Biochemistry with Elements of Chemistry</t>
  </si>
  <si>
    <t>Biology with Genetics</t>
  </si>
  <si>
    <t>Dental Materials - Preclinical I</t>
  </si>
  <si>
    <t>Chair and Department of Paediatric Dentistry</t>
  </si>
  <si>
    <t>Histology with Embryology</t>
  </si>
  <si>
    <t>Qualified First Aid I</t>
  </si>
  <si>
    <t>Chair and Department of Didactics and Medical Simulation</t>
  </si>
  <si>
    <t>Department of Dental Prosthetics</t>
  </si>
  <si>
    <t>Foreign Language</t>
  </si>
  <si>
    <t>Department of Foreign Languages</t>
  </si>
  <si>
    <t>Department of Physical Education and Sport</t>
  </si>
  <si>
    <t>Occupational Safety and Health</t>
  </si>
  <si>
    <t xml:space="preserve">Chair and Department of Public Health </t>
  </si>
  <si>
    <t>Chair and Department of Biochemistry and Molecular Biology</t>
  </si>
  <si>
    <t>Human Physiology</t>
  </si>
  <si>
    <t>LOM I (Law and Ethic)</t>
  </si>
  <si>
    <t>Chair and Department of Forensic Medicine</t>
  </si>
  <si>
    <t>Radiological Anatomy of Head and Neck</t>
  </si>
  <si>
    <t>Department of Dental and Maxillofacial Radiodiagnostics</t>
  </si>
  <si>
    <t>Elective Courses</t>
  </si>
  <si>
    <t>Chair and Department of Conservative Dentistry with Endodontics</t>
  </si>
  <si>
    <t>Patophysiology</t>
  </si>
  <si>
    <t>Microbiology</t>
  </si>
  <si>
    <t>Immunology</t>
  </si>
  <si>
    <t>Introduction to Clinical Medicine</t>
  </si>
  <si>
    <t>Foreign Langauage</t>
  </si>
  <si>
    <t>Physiology of Masticatory System</t>
  </si>
  <si>
    <t>Dental Materials - Preclinical II</t>
  </si>
  <si>
    <t>Pediatric Dentistry and Dental Prophylaxis</t>
  </si>
  <si>
    <t>Conservative Dentistry with Endodontics</t>
  </si>
  <si>
    <t>Qualified First Aid II</t>
  </si>
  <si>
    <t xml:space="preserve">12. </t>
  </si>
  <si>
    <t>Endodontics- Preclinical Lab</t>
  </si>
  <si>
    <t>Biophysics</t>
  </si>
  <si>
    <t>Chair and Department of Clinical Immunology</t>
  </si>
  <si>
    <t>Department of Foreign Language</t>
  </si>
  <si>
    <t>Chair and Department of Jaw Orthopaedics</t>
  </si>
  <si>
    <t>LOM II (Public Health, Social Dentistry)</t>
  </si>
  <si>
    <t>Internal Diseases</t>
  </si>
  <si>
    <t xml:space="preserve">Gynaecology and Obstetrics </t>
  </si>
  <si>
    <t>III Chair and Department of Gynaecology, Chair and Department of Obstetrics and Perinatology, I Chair and Department of Oncological Gynaecology and Gynaecology, Chair and Department of Obstetrics and Pathology of Pregnancy, Chair and Department of Gynaecology</t>
  </si>
  <si>
    <t>Pathomorphology</t>
  </si>
  <si>
    <t>Ergonomics and Safety in Dentistry</t>
  </si>
  <si>
    <t>Department of Comprehensive Paediatric and Adult Dentistry</t>
  </si>
  <si>
    <t>Dental Prosthetics - Preclinical</t>
  </si>
  <si>
    <t xml:space="preserve">Department of Dental Prosthetics </t>
  </si>
  <si>
    <t xml:space="preserve">Radiology </t>
  </si>
  <si>
    <t>Temporomandibular Disorders</t>
  </si>
  <si>
    <t>Independent Unit of Functional Masticatory Disorders</t>
  </si>
  <si>
    <t>Surgery and Oncology</t>
  </si>
  <si>
    <t>Chair of Traumatology and Emergency Medicine</t>
  </si>
  <si>
    <t>Infectious Diseases</t>
  </si>
  <si>
    <t>Chair and Department of Infectious Diseases</t>
  </si>
  <si>
    <t>Pharmacology</t>
  </si>
  <si>
    <t>Dermatology and Venerology</t>
  </si>
  <si>
    <t>Chair and Department of Dermatology, Venerology and Paediatric Dermatology</t>
  </si>
  <si>
    <t xml:space="preserve">Internal Diseases </t>
  </si>
  <si>
    <t>Dental Prosthetics</t>
  </si>
  <si>
    <t>Chair and Department of Periodontology</t>
  </si>
  <si>
    <t>Periodontology-Preclinical Lab</t>
  </si>
  <si>
    <t>Emergencies I</t>
  </si>
  <si>
    <t>Fundamentals of Methodology and Conducting Scientific Research A</t>
  </si>
  <si>
    <t>Independent Department of Functional Masticatory Disorders</t>
  </si>
  <si>
    <t>MINI-OSCE Exam</t>
  </si>
  <si>
    <t>Oral Surgery</t>
  </si>
  <si>
    <t>Chair and Department of Oral Surgery</t>
  </si>
  <si>
    <t>Dental and Maxillofacial Radiography</t>
  </si>
  <si>
    <t>Neurology</t>
  </si>
  <si>
    <t>Chair and Department of Neurology</t>
  </si>
  <si>
    <t>Pathology of Oral Cavity</t>
  </si>
  <si>
    <t>Psychiatry</t>
  </si>
  <si>
    <t>Chair of Psychiatry</t>
  </si>
  <si>
    <t>Pediatrics</t>
  </si>
  <si>
    <t>Department of Paediatric Nephrology</t>
  </si>
  <si>
    <t>LOM III (Epidemiology)</t>
  </si>
  <si>
    <t>Clinical Pharmacology</t>
  </si>
  <si>
    <t>Family Medicine</t>
  </si>
  <si>
    <t>Chair and Department of Family Medicine</t>
  </si>
  <si>
    <t>Emergencies II</t>
  </si>
  <si>
    <t>Orthodontics</t>
  </si>
  <si>
    <t xml:space="preserve">Otolaryngology </t>
  </si>
  <si>
    <t>Chair and Department of Otolaryngology and Laryngological Oncology</t>
  </si>
  <si>
    <t>Periodontology</t>
  </si>
  <si>
    <t>Dental Radiology</t>
  </si>
  <si>
    <t>Fundamentals of Methodology and Conducting Scientific Research C</t>
  </si>
  <si>
    <t>Maxillofacial Surgery</t>
  </si>
  <si>
    <t>Oral Medicine</t>
  </si>
  <si>
    <t>Chair and Department of Oral Medicine</t>
  </si>
  <si>
    <t>Gerodentistry</t>
  </si>
  <si>
    <t>Chair and Department of Public Health</t>
  </si>
  <si>
    <t>Rehabilitation</t>
  </si>
  <si>
    <t>Pediatric Comprehensive Dental Treatment</t>
  </si>
  <si>
    <t xml:space="preserve">Adult Comprehensive Dental Treatment  </t>
  </si>
  <si>
    <t>Adult Comprehensive Dental Treatment</t>
  </si>
  <si>
    <t xml:space="preserve"> OSCE Exam</t>
  </si>
  <si>
    <t>Digital Dentistry Lab</t>
  </si>
  <si>
    <t>Department of Vitreoretinal Surgery Chair of Ophthalmology</t>
  </si>
  <si>
    <t>Preclinical Dentistry Lab Chair and Department of Oral Medicine</t>
  </si>
  <si>
    <t>Oral Microbiology</t>
  </si>
  <si>
    <t>Subject</t>
  </si>
  <si>
    <t>Department</t>
  </si>
  <si>
    <t>Sume of hours</t>
  </si>
  <si>
    <t>E/PG/P</t>
  </si>
  <si>
    <t>Lectures</t>
  </si>
  <si>
    <t>Laboratories</t>
  </si>
  <si>
    <t>Seminar</t>
  </si>
  <si>
    <t xml:space="preserve"> students in groups</t>
  </si>
  <si>
    <t>PG</t>
  </si>
  <si>
    <t>I Year / I SEMESTER</t>
  </si>
  <si>
    <t>I YEAR/ II SEMESTER</t>
  </si>
  <si>
    <t>II YEAR / III SEMESTER</t>
  </si>
  <si>
    <t>II YEAR/ IV SEMESTER</t>
  </si>
  <si>
    <t>III YEAR / V SEMESTER</t>
  </si>
  <si>
    <t>III YEAR/ VI SEMESTER</t>
  </si>
  <si>
    <t>IV YEAR / VII SEMESTER</t>
  </si>
  <si>
    <t>IV YEAR / VIII SEMESTER</t>
  </si>
  <si>
    <t>V YEAR/ IX SEMESTER</t>
  </si>
  <si>
    <t>V YEAR / X SEMESTER</t>
  </si>
  <si>
    <t>P</t>
  </si>
  <si>
    <t>Hours of lectures</t>
  </si>
  <si>
    <t>Hours of laboratories</t>
  </si>
  <si>
    <t>Hours of seminars</t>
  </si>
  <si>
    <t>Hours of summer clerkship</t>
  </si>
  <si>
    <t>P/PG/E</t>
  </si>
  <si>
    <t>Dental Morphology</t>
  </si>
  <si>
    <t>Conservative Dentistry - Preclinical Lab</t>
  </si>
  <si>
    <t>LOM IV (Forensic Medicine, Jurisdiction)</t>
  </si>
  <si>
    <t>Ef</t>
  </si>
  <si>
    <t>Department of Human Anatomy</t>
  </si>
  <si>
    <t>Department of Medical Chemistry</t>
  </si>
  <si>
    <t>Department of Biophysics</t>
  </si>
  <si>
    <t>Department of Histology, Embryology and Cytophysiology</t>
  </si>
  <si>
    <t>Department of Human Physiology</t>
  </si>
  <si>
    <t>Department of Pathophysiology</t>
  </si>
  <si>
    <t>Department of Higiene and Epidemiology</t>
  </si>
  <si>
    <t>Department of Jaw Orthopaedics</t>
  </si>
  <si>
    <t>ZO</t>
  </si>
  <si>
    <t>Independent Unit of Emergency Medical Servieces and Specialist Emergency</t>
  </si>
  <si>
    <t>Fundamentals of Methodology and Conducting Scientific Research B (Informatics)</t>
  </si>
  <si>
    <t>E - exam, PG - pass with grade, P - pass, EF - flagship exam</t>
  </si>
  <si>
    <t>students in groups</t>
  </si>
  <si>
    <t>Independent Emergency Medicine and Specialist Rescue Unit Centre of Medical Simulation</t>
  </si>
  <si>
    <t>Department of Information Technology and Medical Statistics with e-Health Laboratory</t>
  </si>
  <si>
    <t>Department of Virology with Viral Diagnostics Laboratory</t>
  </si>
  <si>
    <t>Chair and Department of Pharmacology and Pharmacodynamics</t>
  </si>
  <si>
    <t>Chair and Department of Medicinal Chemistry</t>
  </si>
  <si>
    <t>Department of Dental Emergency</t>
  </si>
  <si>
    <t>Emergencies in Dentistry</t>
  </si>
  <si>
    <t>Chair and Department of Urology and Urological Oncology</t>
  </si>
  <si>
    <t>Chair and Department of Paediatric Surgery and Traumatology</t>
  </si>
  <si>
    <t>PAD (Psychosocial Aspects of Dentistry) A (History of Stomatology, Philosophy, Psychology, Sociology)</t>
  </si>
  <si>
    <t>PAD B1 (History of Stomatology, Philosophy, Psychology, Sociology)</t>
  </si>
  <si>
    <t>PRE-OSCE EXAM</t>
  </si>
  <si>
    <t>PAD B2 (History of Stomatology, Philosophy, Psychology, Sociology)</t>
  </si>
  <si>
    <t>PAD C1 (History of Stomatology, Philosophy, Psychology, Sociology)</t>
  </si>
  <si>
    <t>PAD C2 (History of Stomatology, Philosophy, Psychology, Sociology)</t>
  </si>
  <si>
    <t>PAD D (History of Stomatology, Philosophy, Psychology, Sociology)</t>
  </si>
  <si>
    <t xml:space="preserve">Elective Courses </t>
  </si>
  <si>
    <t>Department of Experimental Immunology</t>
  </si>
  <si>
    <t>FACULTY OF MEDICAL DENTISTRY ATS 2022-2027</t>
  </si>
  <si>
    <t>Chair and Department of Endocrinology, Diabetology and Metabolic Diseases; Chair and Department of Pneumology, Oncology and Allergology; Chair and Department of Cardiology</t>
  </si>
  <si>
    <t>Chair and Department of Internal Diseases</t>
  </si>
  <si>
    <t>Ophthalmology</t>
  </si>
  <si>
    <t>Chair and Department of Conservative Dentistry with Endodontics (1 ECTS)</t>
  </si>
  <si>
    <t>Chair and Department of Periodontology (1 ECTS)</t>
  </si>
  <si>
    <t>Chair and Department of Oral Medicine (1 ECTS)</t>
  </si>
  <si>
    <t>Clinic of Maxillofacial Surgery</t>
  </si>
  <si>
    <t>Department of Biology and Parasitology (2 ECTS)</t>
  </si>
  <si>
    <t>Department of Cancer Genetics with Cytogenetics Laboratory (2 ECTS)</t>
  </si>
  <si>
    <t>Physical Education</t>
  </si>
  <si>
    <t>Clerkship in Organisation Management of Healthcare</t>
  </si>
  <si>
    <t>Medical Clerkship in General Surgery, Internal Medicine or Maxillofacial Surgery</t>
  </si>
  <si>
    <t>Summer Clerkship as Dental Assistance</t>
  </si>
  <si>
    <t>Medical Dental Clerkship in Dental Office</t>
  </si>
  <si>
    <t xml:space="preserve">13. </t>
  </si>
  <si>
    <t>Social Dentistry</t>
  </si>
  <si>
    <t>Department of Hygiene and Epidemiology</t>
  </si>
  <si>
    <t>Management in Dental Clinic</t>
  </si>
  <si>
    <t>Family Dentistry</t>
  </si>
  <si>
    <t>ECTS</t>
  </si>
  <si>
    <t>OVERALL I YEAR:</t>
  </si>
  <si>
    <t>OVERALL II YEAR:</t>
  </si>
  <si>
    <t>OVERALL III YEAR:</t>
  </si>
  <si>
    <t>OVERALL IV YEAR:</t>
  </si>
  <si>
    <t>OVERALL V YEAR:</t>
  </si>
  <si>
    <t xml:space="preserve">Hours in 5 year program: </t>
  </si>
  <si>
    <t>Sume:</t>
  </si>
  <si>
    <t>Sume without clerkship:</t>
  </si>
  <si>
    <t>Department of Occupational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</si>
</sst>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5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1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/>
    </xf>
    <xf numFmtId="0" fontId="4" fillId="0" borderId="1" xfId="2" applyFont="1" applyFill="1" applyBorder="1" applyAlignment="1">
      <alignment vertical="center" wrapText="1"/>
    </xf>
    <xf numFmtId="0" fontId="10" fillId="0" borderId="1" xfId="2" applyFont="1" applyBorder="1" applyAlignment="1">
      <alignment vertical="center"/>
    </xf>
    <xf numFmtId="0" fontId="4" fillId="3" borderId="1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2" fontId="2" fillId="0" borderId="1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wrapText="1"/>
    </xf>
    <xf numFmtId="0" fontId="10" fillId="0" borderId="1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4" fillId="0" borderId="17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10" fillId="0" borderId="10" xfId="2" applyFont="1" applyBorder="1" applyAlignment="1">
      <alignment vertical="center"/>
    </xf>
    <xf numFmtId="0" fontId="4" fillId="0" borderId="10" xfId="2" applyFont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4" fillId="0" borderId="10" xfId="2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6" xfId="2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8" fillId="4" borderId="2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2" applyFont="1" applyBorder="1" applyAlignment="1">
      <alignment vertical="center" wrapText="1"/>
    </xf>
    <xf numFmtId="0" fontId="4" fillId="3" borderId="4" xfId="2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27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4" fillId="0" borderId="19" xfId="2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6" xfId="2" applyFont="1" applyFill="1" applyBorder="1" applyAlignment="1">
      <alignment vertical="center" wrapText="1"/>
    </xf>
    <xf numFmtId="0" fontId="10" fillId="0" borderId="6" xfId="2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4" fillId="0" borderId="6" xfId="2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6" xfId="2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0" fontId="10" fillId="0" borderId="1" xfId="2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23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6" xfId="2" applyFont="1" applyFill="1" applyBorder="1" applyAlignment="1">
      <alignment vertical="center" wrapText="1"/>
    </xf>
    <xf numFmtId="0" fontId="4" fillId="3" borderId="19" xfId="2" applyFont="1" applyFill="1" applyBorder="1" applyAlignment="1">
      <alignment vertical="center" wrapText="1"/>
    </xf>
    <xf numFmtId="0" fontId="4" fillId="3" borderId="9" xfId="2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4" fillId="3" borderId="11" xfId="0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="80" zoomScaleNormal="80" workbookViewId="0">
      <selection activeCell="C42" sqref="C42"/>
    </sheetView>
  </sheetViews>
  <sheetFormatPr defaultColWidth="9.140625" defaultRowHeight="12.75" x14ac:dyDescent="0.2"/>
  <cols>
    <col min="1" max="1" width="5" style="53" customWidth="1"/>
    <col min="2" max="2" width="40.7109375" style="8" customWidth="1"/>
    <col min="3" max="3" width="48.7109375" style="8" customWidth="1"/>
    <col min="4" max="7" width="8.28515625" style="53" customWidth="1"/>
    <col min="8" max="8" width="12" style="53" customWidth="1"/>
    <col min="9" max="10" width="8.28515625" style="53" customWidth="1"/>
    <col min="11" max="16384" width="9.140625" style="39"/>
  </cols>
  <sheetData>
    <row r="1" spans="1:10" s="51" customFormat="1" ht="17.45" customHeight="1" x14ac:dyDescent="0.2">
      <c r="A1" s="269" t="s">
        <v>194</v>
      </c>
      <c r="B1" s="269"/>
      <c r="C1" s="269"/>
      <c r="D1" s="269"/>
      <c r="E1" s="269"/>
      <c r="F1" s="269"/>
      <c r="G1" s="269"/>
    </row>
    <row r="2" spans="1:10" ht="13.5" thickBot="1" x14ac:dyDescent="0.25">
      <c r="A2" s="275" t="s">
        <v>143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0" s="40" customFormat="1" ht="33.75" customHeight="1" thickBot="1" x14ac:dyDescent="0.25">
      <c r="A3" s="129" t="s">
        <v>0</v>
      </c>
      <c r="B3" s="130" t="s">
        <v>134</v>
      </c>
      <c r="C3" s="130" t="s">
        <v>135</v>
      </c>
      <c r="D3" s="134" t="s">
        <v>136</v>
      </c>
      <c r="E3" s="134" t="s">
        <v>1</v>
      </c>
      <c r="F3" s="134" t="s">
        <v>137</v>
      </c>
      <c r="G3" s="134" t="s">
        <v>138</v>
      </c>
      <c r="H3" s="134" t="s">
        <v>139</v>
      </c>
      <c r="I3" s="134" t="s">
        <v>140</v>
      </c>
      <c r="J3" s="168" t="s">
        <v>175</v>
      </c>
    </row>
    <row r="4" spans="1:10" s="105" customFormat="1" ht="22.9" customHeight="1" x14ac:dyDescent="0.2">
      <c r="A4" s="218" t="s">
        <v>2</v>
      </c>
      <c r="B4" s="165" t="s">
        <v>34</v>
      </c>
      <c r="C4" s="165" t="s">
        <v>163</v>
      </c>
      <c r="D4" s="161">
        <v>60</v>
      </c>
      <c r="E4" s="161">
        <v>6</v>
      </c>
      <c r="F4" s="161" t="s">
        <v>142</v>
      </c>
      <c r="G4" s="190">
        <v>10</v>
      </c>
      <c r="H4" s="190">
        <v>30</v>
      </c>
      <c r="I4" s="190">
        <v>20</v>
      </c>
      <c r="J4" s="191">
        <v>20</v>
      </c>
    </row>
    <row r="5" spans="1:10" s="105" customFormat="1" ht="22.9" customHeight="1" x14ac:dyDescent="0.2">
      <c r="A5" s="172" t="s">
        <v>3</v>
      </c>
      <c r="B5" s="170" t="s">
        <v>35</v>
      </c>
      <c r="C5" s="170" t="s">
        <v>164</v>
      </c>
      <c r="D5" s="192">
        <v>75</v>
      </c>
      <c r="E5" s="192">
        <v>6</v>
      </c>
      <c r="F5" s="43" t="s">
        <v>142</v>
      </c>
      <c r="G5" s="193">
        <v>11</v>
      </c>
      <c r="H5" s="193">
        <v>42</v>
      </c>
      <c r="I5" s="193">
        <v>22</v>
      </c>
      <c r="J5" s="194">
        <v>10</v>
      </c>
    </row>
    <row r="6" spans="1:10" s="105" customFormat="1" ht="22.9" customHeight="1" x14ac:dyDescent="0.2">
      <c r="A6" s="280" t="s">
        <v>10</v>
      </c>
      <c r="B6" s="271" t="s">
        <v>36</v>
      </c>
      <c r="C6" s="170"/>
      <c r="D6" s="192">
        <v>45</v>
      </c>
      <c r="E6" s="281">
        <v>4</v>
      </c>
      <c r="F6" s="281" t="s">
        <v>6</v>
      </c>
      <c r="G6" s="192">
        <v>10</v>
      </c>
      <c r="H6" s="192">
        <v>20</v>
      </c>
      <c r="I6" s="192">
        <v>15</v>
      </c>
      <c r="J6" s="194" t="s">
        <v>19</v>
      </c>
    </row>
    <row r="7" spans="1:10" s="105" customFormat="1" ht="22.9" customHeight="1" x14ac:dyDescent="0.2">
      <c r="A7" s="280"/>
      <c r="B7" s="271"/>
      <c r="C7" s="244" t="s">
        <v>202</v>
      </c>
      <c r="D7" s="193">
        <v>21</v>
      </c>
      <c r="E7" s="281"/>
      <c r="F7" s="281"/>
      <c r="G7" s="193">
        <v>4</v>
      </c>
      <c r="H7" s="193">
        <v>10</v>
      </c>
      <c r="I7" s="193">
        <v>7</v>
      </c>
      <c r="J7" s="194">
        <v>20</v>
      </c>
    </row>
    <row r="8" spans="1:10" s="105" customFormat="1" ht="22.9" customHeight="1" x14ac:dyDescent="0.2">
      <c r="A8" s="280"/>
      <c r="B8" s="271"/>
      <c r="C8" s="244" t="s">
        <v>203</v>
      </c>
      <c r="D8" s="193">
        <v>24</v>
      </c>
      <c r="E8" s="281"/>
      <c r="F8" s="281"/>
      <c r="G8" s="193">
        <v>6</v>
      </c>
      <c r="H8" s="193">
        <v>10</v>
      </c>
      <c r="I8" s="193">
        <v>8</v>
      </c>
      <c r="J8" s="194">
        <v>20</v>
      </c>
    </row>
    <row r="9" spans="1:10" s="105" customFormat="1" ht="22.9" customHeight="1" x14ac:dyDescent="0.2">
      <c r="A9" s="174" t="s">
        <v>18</v>
      </c>
      <c r="B9" s="170" t="s">
        <v>37</v>
      </c>
      <c r="C9" s="170" t="s">
        <v>38</v>
      </c>
      <c r="D9" s="192">
        <v>35</v>
      </c>
      <c r="E9" s="192">
        <v>3</v>
      </c>
      <c r="F9" s="43" t="s">
        <v>142</v>
      </c>
      <c r="G9" s="193" t="s">
        <v>19</v>
      </c>
      <c r="H9" s="193">
        <v>20</v>
      </c>
      <c r="I9" s="193">
        <v>15</v>
      </c>
      <c r="J9" s="194">
        <v>10</v>
      </c>
    </row>
    <row r="10" spans="1:10" s="59" customFormat="1" ht="22.9" customHeight="1" x14ac:dyDescent="0.2">
      <c r="A10" s="174" t="s">
        <v>11</v>
      </c>
      <c r="B10" s="170" t="s">
        <v>39</v>
      </c>
      <c r="C10" s="170" t="s">
        <v>166</v>
      </c>
      <c r="D10" s="182">
        <v>45</v>
      </c>
      <c r="E10" s="182">
        <v>3</v>
      </c>
      <c r="F10" s="43" t="s">
        <v>142</v>
      </c>
      <c r="G10" s="83">
        <v>15</v>
      </c>
      <c r="H10" s="83">
        <v>15</v>
      </c>
      <c r="I10" s="83">
        <v>15</v>
      </c>
      <c r="J10" s="112">
        <v>20</v>
      </c>
    </row>
    <row r="11" spans="1:10" s="105" customFormat="1" ht="22.9" customHeight="1" x14ac:dyDescent="0.2">
      <c r="A11" s="174" t="s">
        <v>12</v>
      </c>
      <c r="B11" s="170" t="s">
        <v>40</v>
      </c>
      <c r="C11" s="70" t="s">
        <v>176</v>
      </c>
      <c r="D11" s="43">
        <v>15</v>
      </c>
      <c r="E11" s="43">
        <v>1</v>
      </c>
      <c r="F11" s="43" t="s">
        <v>142</v>
      </c>
      <c r="G11" s="197" t="s">
        <v>19</v>
      </c>
      <c r="H11" s="197">
        <v>15</v>
      </c>
      <c r="I11" s="197" t="s">
        <v>19</v>
      </c>
      <c r="J11" s="198">
        <v>10</v>
      </c>
    </row>
    <row r="12" spans="1:10" s="105" customFormat="1" ht="22.9" customHeight="1" x14ac:dyDescent="0.2">
      <c r="A12" s="174" t="s">
        <v>13</v>
      </c>
      <c r="B12" s="170" t="s">
        <v>159</v>
      </c>
      <c r="C12" s="170" t="s">
        <v>42</v>
      </c>
      <c r="D12" s="43">
        <v>20</v>
      </c>
      <c r="E12" s="43">
        <v>1</v>
      </c>
      <c r="F12" s="43" t="s">
        <v>142</v>
      </c>
      <c r="G12" s="197" t="s">
        <v>19</v>
      </c>
      <c r="H12" s="197">
        <v>20</v>
      </c>
      <c r="I12" s="197" t="s">
        <v>19</v>
      </c>
      <c r="J12" s="198">
        <v>10</v>
      </c>
    </row>
    <row r="13" spans="1:10" s="105" customFormat="1" ht="22.9" customHeight="1" x14ac:dyDescent="0.2">
      <c r="A13" s="174" t="s">
        <v>14</v>
      </c>
      <c r="B13" s="96" t="s">
        <v>43</v>
      </c>
      <c r="C13" s="170" t="s">
        <v>44</v>
      </c>
      <c r="D13" s="192">
        <v>30</v>
      </c>
      <c r="E13" s="192">
        <v>2</v>
      </c>
      <c r="F13" s="43" t="s">
        <v>142</v>
      </c>
      <c r="G13" s="193" t="s">
        <v>19</v>
      </c>
      <c r="H13" s="193">
        <v>30</v>
      </c>
      <c r="I13" s="193" t="s">
        <v>19</v>
      </c>
      <c r="J13" s="194">
        <v>20</v>
      </c>
    </row>
    <row r="14" spans="1:10" s="105" customFormat="1" ht="22.9" customHeight="1" thickBot="1" x14ac:dyDescent="0.25">
      <c r="A14" s="183" t="s">
        <v>15</v>
      </c>
      <c r="B14" s="126" t="s">
        <v>204</v>
      </c>
      <c r="C14" s="126" t="s">
        <v>45</v>
      </c>
      <c r="D14" s="41">
        <v>15</v>
      </c>
      <c r="E14" s="209" t="s">
        <v>19</v>
      </c>
      <c r="F14" s="41" t="s">
        <v>153</v>
      </c>
      <c r="G14" s="209" t="s">
        <v>19</v>
      </c>
      <c r="H14" s="209">
        <v>15</v>
      </c>
      <c r="I14" s="209" t="s">
        <v>19</v>
      </c>
      <c r="J14" s="210" t="s">
        <v>19</v>
      </c>
    </row>
    <row r="15" spans="1:10" s="44" customFormat="1" ht="22.9" customHeight="1" thickBot="1" x14ac:dyDescent="0.25">
      <c r="A15" s="127"/>
      <c r="B15" s="128" t="s">
        <v>221</v>
      </c>
      <c r="C15" s="128"/>
      <c r="D15" s="48">
        <f>SUM(D4:D6,D9:D14)</f>
        <v>340</v>
      </c>
      <c r="E15" s="48">
        <f>SUM(E4:E14)</f>
        <v>26</v>
      </c>
      <c r="F15" s="48"/>
      <c r="G15" s="48">
        <f>SUM(G4:G6,G9:G14)</f>
        <v>46</v>
      </c>
      <c r="H15" s="48">
        <f>SUM(H4:H6,H9:H14)</f>
        <v>207</v>
      </c>
      <c r="I15" s="48">
        <f>SUM(I4:I6,I9:I14)</f>
        <v>87</v>
      </c>
      <c r="J15" s="49"/>
    </row>
    <row r="16" spans="1:10" ht="22.9" customHeight="1" thickBot="1" x14ac:dyDescent="0.25">
      <c r="A16" s="211" t="s">
        <v>5</v>
      </c>
      <c r="B16" s="212" t="s">
        <v>46</v>
      </c>
      <c r="C16" s="213" t="s">
        <v>47</v>
      </c>
      <c r="D16" s="214">
        <v>4</v>
      </c>
      <c r="E16" s="215">
        <v>0</v>
      </c>
      <c r="F16" s="214" t="s">
        <v>153</v>
      </c>
      <c r="G16" s="216">
        <v>4</v>
      </c>
      <c r="H16" s="215">
        <v>0</v>
      </c>
      <c r="I16" s="215">
        <v>0</v>
      </c>
      <c r="J16" s="217"/>
    </row>
    <row r="17" spans="1:10" s="44" customFormat="1" ht="22.9" customHeight="1" thickBot="1" x14ac:dyDescent="0.25">
      <c r="A17" s="127"/>
      <c r="B17" s="128" t="s">
        <v>221</v>
      </c>
      <c r="C17" s="128"/>
      <c r="D17" s="48">
        <f>D15+D16</f>
        <v>344</v>
      </c>
      <c r="E17" s="48">
        <f>SUM(E4:E14)</f>
        <v>26</v>
      </c>
      <c r="F17" s="48" t="s">
        <v>19</v>
      </c>
      <c r="G17" s="48">
        <f>G15+G16</f>
        <v>50</v>
      </c>
      <c r="H17" s="48">
        <f>H15+H16</f>
        <v>207</v>
      </c>
      <c r="I17" s="48">
        <f>I15+I16</f>
        <v>87</v>
      </c>
      <c r="J17" s="49"/>
    </row>
    <row r="18" spans="1:10" s="47" customFormat="1" ht="15" customHeight="1" x14ac:dyDescent="0.2">
      <c r="A18" s="45"/>
      <c r="B18" s="46"/>
      <c r="C18" s="46"/>
      <c r="D18" s="45"/>
      <c r="E18" s="45"/>
      <c r="F18" s="45"/>
      <c r="G18" s="85"/>
      <c r="H18" s="85"/>
      <c r="I18" s="85"/>
      <c r="J18" s="85"/>
    </row>
    <row r="19" spans="1:10" ht="13.5" thickBot="1" x14ac:dyDescent="0.25">
      <c r="A19" s="275" t="s">
        <v>144</v>
      </c>
      <c r="B19" s="275"/>
      <c r="C19" s="275"/>
      <c r="D19" s="275"/>
      <c r="E19" s="275"/>
      <c r="F19" s="275"/>
      <c r="G19" s="275"/>
      <c r="H19" s="275"/>
      <c r="I19" s="275"/>
      <c r="J19" s="275"/>
    </row>
    <row r="20" spans="1:10" s="40" customFormat="1" ht="33.75" customHeight="1" thickBot="1" x14ac:dyDescent="0.25">
      <c r="A20" s="129" t="s">
        <v>0</v>
      </c>
      <c r="B20" s="130" t="s">
        <v>134</v>
      </c>
      <c r="C20" s="130" t="s">
        <v>135</v>
      </c>
      <c r="D20" s="134" t="s">
        <v>136</v>
      </c>
      <c r="E20" s="134" t="s">
        <v>1</v>
      </c>
      <c r="F20" s="134" t="s">
        <v>137</v>
      </c>
      <c r="G20" s="134" t="s">
        <v>138</v>
      </c>
      <c r="H20" s="134" t="s">
        <v>139</v>
      </c>
      <c r="I20" s="134" t="s">
        <v>140</v>
      </c>
      <c r="J20" s="168" t="s">
        <v>175</v>
      </c>
    </row>
    <row r="21" spans="1:10" s="334" customFormat="1" ht="22.9" customHeight="1" x14ac:dyDescent="0.2">
      <c r="A21" s="332" t="s">
        <v>2</v>
      </c>
      <c r="B21" s="135" t="s">
        <v>68</v>
      </c>
      <c r="C21" s="135" t="s">
        <v>165</v>
      </c>
      <c r="D21" s="161">
        <v>45</v>
      </c>
      <c r="E21" s="161">
        <v>3</v>
      </c>
      <c r="F21" s="161" t="s">
        <v>142</v>
      </c>
      <c r="G21" s="190">
        <v>10</v>
      </c>
      <c r="H21" s="190">
        <v>20</v>
      </c>
      <c r="I21" s="190">
        <v>15</v>
      </c>
      <c r="J21" s="333">
        <v>10</v>
      </c>
    </row>
    <row r="22" spans="1:10" ht="22.9" customHeight="1" x14ac:dyDescent="0.2">
      <c r="A22" s="131" t="s">
        <v>3</v>
      </c>
      <c r="B22" s="64" t="s">
        <v>34</v>
      </c>
      <c r="C22" s="72" t="s">
        <v>163</v>
      </c>
      <c r="D22" s="43">
        <v>45</v>
      </c>
      <c r="E22" s="43">
        <v>5</v>
      </c>
      <c r="F22" s="43" t="s">
        <v>6</v>
      </c>
      <c r="G22" s="197">
        <v>5</v>
      </c>
      <c r="H22" s="197">
        <v>30</v>
      </c>
      <c r="I22" s="197">
        <v>10</v>
      </c>
      <c r="J22" s="194">
        <v>20</v>
      </c>
    </row>
    <row r="23" spans="1:10" s="105" customFormat="1" ht="22.9" customHeight="1" x14ac:dyDescent="0.2">
      <c r="A23" s="280" t="s">
        <v>27</v>
      </c>
      <c r="B23" s="272" t="s">
        <v>35</v>
      </c>
      <c r="C23" s="70" t="s">
        <v>31</v>
      </c>
      <c r="D23" s="192">
        <v>75</v>
      </c>
      <c r="E23" s="281">
        <v>6</v>
      </c>
      <c r="F23" s="281" t="s">
        <v>6</v>
      </c>
      <c r="G23" s="192">
        <v>11</v>
      </c>
      <c r="H23" s="192">
        <v>42</v>
      </c>
      <c r="I23" s="192">
        <v>22</v>
      </c>
      <c r="J23" s="194">
        <v>10</v>
      </c>
    </row>
    <row r="24" spans="1:10" s="105" customFormat="1" ht="22.9" customHeight="1" x14ac:dyDescent="0.2">
      <c r="A24" s="280"/>
      <c r="B24" s="272"/>
      <c r="C24" s="70" t="s">
        <v>164</v>
      </c>
      <c r="D24" s="193">
        <v>57</v>
      </c>
      <c r="E24" s="281"/>
      <c r="F24" s="281"/>
      <c r="G24" s="193">
        <v>11</v>
      </c>
      <c r="H24" s="193">
        <v>30</v>
      </c>
      <c r="I24" s="193">
        <v>16</v>
      </c>
      <c r="J24" s="194">
        <v>10</v>
      </c>
    </row>
    <row r="25" spans="1:10" s="105" customFormat="1" ht="22.9" customHeight="1" x14ac:dyDescent="0.2">
      <c r="A25" s="280"/>
      <c r="B25" s="272"/>
      <c r="C25" s="70" t="s">
        <v>48</v>
      </c>
      <c r="D25" s="193">
        <v>18</v>
      </c>
      <c r="E25" s="281"/>
      <c r="F25" s="281"/>
      <c r="G25" s="193" t="s">
        <v>19</v>
      </c>
      <c r="H25" s="193">
        <v>12</v>
      </c>
      <c r="I25" s="193">
        <v>6</v>
      </c>
      <c r="J25" s="194">
        <v>10</v>
      </c>
    </row>
    <row r="26" spans="1:10" s="59" customFormat="1" ht="22.9" customHeight="1" x14ac:dyDescent="0.2">
      <c r="A26" s="172" t="s">
        <v>28</v>
      </c>
      <c r="B26" s="70" t="s">
        <v>39</v>
      </c>
      <c r="C26" s="70" t="s">
        <v>166</v>
      </c>
      <c r="D26" s="3">
        <v>45</v>
      </c>
      <c r="E26" s="3">
        <v>3</v>
      </c>
      <c r="F26" s="3" t="s">
        <v>6</v>
      </c>
      <c r="G26" s="83">
        <v>15</v>
      </c>
      <c r="H26" s="83">
        <v>15</v>
      </c>
      <c r="I26" s="83">
        <v>15</v>
      </c>
      <c r="J26" s="112">
        <v>20</v>
      </c>
    </row>
    <row r="27" spans="1:10" s="59" customFormat="1" ht="22.9" customHeight="1" x14ac:dyDescent="0.2">
      <c r="A27" s="172" t="s">
        <v>4</v>
      </c>
      <c r="B27" s="70" t="s">
        <v>49</v>
      </c>
      <c r="C27" s="70" t="s">
        <v>167</v>
      </c>
      <c r="D27" s="182">
        <v>45</v>
      </c>
      <c r="E27" s="182">
        <v>3</v>
      </c>
      <c r="F27" s="43" t="s">
        <v>142</v>
      </c>
      <c r="G27" s="83">
        <v>15</v>
      </c>
      <c r="H27" s="83">
        <v>20</v>
      </c>
      <c r="I27" s="83">
        <v>10</v>
      </c>
      <c r="J27" s="112">
        <v>20</v>
      </c>
    </row>
    <row r="28" spans="1:10" s="105" customFormat="1" ht="22.9" customHeight="1" x14ac:dyDescent="0.2">
      <c r="A28" s="172" t="s">
        <v>23</v>
      </c>
      <c r="B28" s="93" t="s">
        <v>43</v>
      </c>
      <c r="C28" s="70" t="s">
        <v>44</v>
      </c>
      <c r="D28" s="192">
        <v>30</v>
      </c>
      <c r="E28" s="192">
        <v>2</v>
      </c>
      <c r="F28" s="43" t="s">
        <v>142</v>
      </c>
      <c r="G28" s="193" t="s">
        <v>19</v>
      </c>
      <c r="H28" s="193">
        <v>30</v>
      </c>
      <c r="I28" s="193" t="s">
        <v>19</v>
      </c>
      <c r="J28" s="194">
        <v>20</v>
      </c>
    </row>
    <row r="29" spans="1:10" s="105" customFormat="1" ht="22.9" customHeight="1" x14ac:dyDescent="0.2">
      <c r="A29" s="172" t="s">
        <v>24</v>
      </c>
      <c r="B29" s="93" t="s">
        <v>50</v>
      </c>
      <c r="C29" s="70" t="s">
        <v>51</v>
      </c>
      <c r="D29" s="43">
        <v>20</v>
      </c>
      <c r="E29" s="43">
        <v>1</v>
      </c>
      <c r="F29" s="43" t="s">
        <v>142</v>
      </c>
      <c r="G29" s="197" t="s">
        <v>19</v>
      </c>
      <c r="H29" s="197">
        <v>10</v>
      </c>
      <c r="I29" s="197">
        <v>10</v>
      </c>
      <c r="J29" s="198">
        <v>10</v>
      </c>
    </row>
    <row r="30" spans="1:10" s="105" customFormat="1" ht="22.9" customHeight="1" x14ac:dyDescent="0.2">
      <c r="A30" s="172" t="s">
        <v>25</v>
      </c>
      <c r="B30" s="70" t="s">
        <v>185</v>
      </c>
      <c r="C30" s="70" t="s">
        <v>41</v>
      </c>
      <c r="D30" s="43">
        <v>15</v>
      </c>
      <c r="E30" s="43">
        <v>1</v>
      </c>
      <c r="F30" s="43" t="s">
        <v>142</v>
      </c>
      <c r="G30" s="197" t="s">
        <v>19</v>
      </c>
      <c r="H30" s="197">
        <v>4</v>
      </c>
      <c r="I30" s="197">
        <v>11</v>
      </c>
      <c r="J30" s="198">
        <v>10</v>
      </c>
    </row>
    <row r="31" spans="1:10" s="105" customFormat="1" ht="22.9" customHeight="1" x14ac:dyDescent="0.2">
      <c r="A31" s="172" t="s">
        <v>26</v>
      </c>
      <c r="B31" s="170" t="s">
        <v>160</v>
      </c>
      <c r="C31" s="170" t="s">
        <v>132</v>
      </c>
      <c r="D31" s="202">
        <v>45</v>
      </c>
      <c r="E31" s="202">
        <v>2</v>
      </c>
      <c r="F31" s="43" t="s">
        <v>142</v>
      </c>
      <c r="G31" s="203" t="s">
        <v>19</v>
      </c>
      <c r="H31" s="203">
        <v>35</v>
      </c>
      <c r="I31" s="203">
        <v>10</v>
      </c>
      <c r="J31" s="196">
        <v>5</v>
      </c>
    </row>
    <row r="32" spans="1:10" s="105" customFormat="1" ht="22.9" customHeight="1" x14ac:dyDescent="0.2">
      <c r="A32" s="172" t="s">
        <v>29</v>
      </c>
      <c r="B32" s="176" t="s">
        <v>52</v>
      </c>
      <c r="C32" s="70" t="s">
        <v>53</v>
      </c>
      <c r="D32" s="202">
        <v>10</v>
      </c>
      <c r="E32" s="202">
        <v>1</v>
      </c>
      <c r="F32" s="43" t="s">
        <v>142</v>
      </c>
      <c r="G32" s="203" t="s">
        <v>19</v>
      </c>
      <c r="H32" s="203" t="s">
        <v>19</v>
      </c>
      <c r="I32" s="203">
        <v>10</v>
      </c>
      <c r="J32" s="196">
        <v>25</v>
      </c>
    </row>
    <row r="33" spans="1:11" s="105" customFormat="1" ht="22.9" customHeight="1" x14ac:dyDescent="0.2">
      <c r="A33" s="172" t="s">
        <v>30</v>
      </c>
      <c r="B33" s="176" t="s">
        <v>204</v>
      </c>
      <c r="C33" s="92" t="s">
        <v>45</v>
      </c>
      <c r="D33" s="192">
        <v>15</v>
      </c>
      <c r="E33" s="192" t="s">
        <v>19</v>
      </c>
      <c r="F33" s="192" t="s">
        <v>153</v>
      </c>
      <c r="G33" s="193" t="s">
        <v>19</v>
      </c>
      <c r="H33" s="193">
        <v>15</v>
      </c>
      <c r="I33" s="193" t="s">
        <v>19</v>
      </c>
      <c r="J33" s="194" t="s">
        <v>19</v>
      </c>
    </row>
    <row r="34" spans="1:11" ht="22.9" customHeight="1" x14ac:dyDescent="0.2">
      <c r="A34" s="230" t="s">
        <v>66</v>
      </c>
      <c r="B34" s="231" t="s">
        <v>54</v>
      </c>
      <c r="C34" s="232"/>
      <c r="D34" s="233">
        <v>30</v>
      </c>
      <c r="E34" s="233">
        <v>2</v>
      </c>
      <c r="F34" s="234" t="s">
        <v>142</v>
      </c>
      <c r="G34" s="235" t="s">
        <v>19</v>
      </c>
      <c r="H34" s="235">
        <v>30</v>
      </c>
      <c r="I34" s="235" t="s">
        <v>19</v>
      </c>
      <c r="J34" s="236">
        <v>10</v>
      </c>
    </row>
    <row r="35" spans="1:11" s="334" customFormat="1" ht="22.5" customHeight="1" thickBot="1" x14ac:dyDescent="0.25">
      <c r="A35" s="335" t="s">
        <v>209</v>
      </c>
      <c r="B35" s="336" t="s">
        <v>54</v>
      </c>
      <c r="C35" s="336"/>
      <c r="D35" s="337">
        <v>30</v>
      </c>
      <c r="E35" s="337">
        <v>2</v>
      </c>
      <c r="F35" s="234" t="s">
        <v>142</v>
      </c>
      <c r="G35" s="338" t="s">
        <v>19</v>
      </c>
      <c r="H35" s="338">
        <v>30</v>
      </c>
      <c r="I35" s="338" t="s">
        <v>19</v>
      </c>
      <c r="J35" s="339">
        <v>10</v>
      </c>
    </row>
    <row r="36" spans="1:11" s="44" customFormat="1" ht="22.9" customHeight="1" thickBot="1" x14ac:dyDescent="0.25">
      <c r="A36" s="127"/>
      <c r="B36" s="128" t="s">
        <v>222</v>
      </c>
      <c r="C36" s="128"/>
      <c r="D36" s="48">
        <f>SUM(D21:D23,D26:D35)</f>
        <v>450</v>
      </c>
      <c r="E36" s="48">
        <f>SUM(E21:E35)</f>
        <v>31</v>
      </c>
      <c r="F36" s="48"/>
      <c r="G36" s="48">
        <f>SUM(G21:G23,G26:G35)</f>
        <v>56</v>
      </c>
      <c r="H36" s="48">
        <f>SUM(H21:H23,H26:H35)</f>
        <v>281</v>
      </c>
      <c r="I36" s="48">
        <f>SUM(I21:I23,I26:I35)</f>
        <v>113</v>
      </c>
      <c r="J36" s="49"/>
    </row>
    <row r="37" spans="1:11" ht="22.9" customHeight="1" x14ac:dyDescent="0.2">
      <c r="A37" s="276" t="s">
        <v>20</v>
      </c>
      <c r="B37" s="143" t="s">
        <v>205</v>
      </c>
      <c r="C37" s="273" t="s">
        <v>55</v>
      </c>
      <c r="D37" s="161">
        <v>160</v>
      </c>
      <c r="E37" s="132">
        <v>2</v>
      </c>
      <c r="F37" s="278" t="s">
        <v>153</v>
      </c>
      <c r="G37" s="132"/>
      <c r="H37" s="132"/>
      <c r="I37" s="132"/>
      <c r="J37" s="133"/>
    </row>
    <row r="38" spans="1:11" ht="24.75" thickBot="1" x14ac:dyDescent="0.25">
      <c r="A38" s="277"/>
      <c r="B38" s="66" t="s">
        <v>206</v>
      </c>
      <c r="C38" s="274"/>
      <c r="D38" s="340">
        <v>160</v>
      </c>
      <c r="E38" s="199">
        <v>2</v>
      </c>
      <c r="F38" s="279"/>
      <c r="G38" s="223"/>
      <c r="H38" s="223"/>
      <c r="I38" s="223"/>
      <c r="J38" s="224"/>
    </row>
    <row r="39" spans="1:11" s="44" customFormat="1" ht="22.9" customHeight="1" thickBot="1" x14ac:dyDescent="0.25">
      <c r="A39" s="219"/>
      <c r="B39" s="220" t="s">
        <v>221</v>
      </c>
      <c r="C39" s="220"/>
      <c r="D39" s="221">
        <f>SUM(D36:D38)</f>
        <v>770</v>
      </c>
      <c r="E39" s="221">
        <f>SUM(E36:E38)</f>
        <v>35</v>
      </c>
      <c r="F39" s="221"/>
      <c r="G39" s="221"/>
      <c r="H39" s="221"/>
      <c r="I39" s="221"/>
      <c r="J39" s="222"/>
    </row>
    <row r="40" spans="1:11" s="44" customFormat="1" ht="22.9" customHeight="1" thickBot="1" x14ac:dyDescent="0.25">
      <c r="A40" s="247"/>
      <c r="B40" s="248" t="s">
        <v>215</v>
      </c>
      <c r="C40" s="249"/>
      <c r="D40" s="250">
        <f>SUM(D17,D39)</f>
        <v>1114</v>
      </c>
      <c r="E40" s="250">
        <f>SUM(E17,E39)</f>
        <v>61</v>
      </c>
      <c r="F40" s="250"/>
      <c r="G40" s="250">
        <f>SUM(G17,G36)</f>
        <v>106</v>
      </c>
      <c r="H40" s="250">
        <f>SUM(H17,H36)</f>
        <v>488</v>
      </c>
      <c r="I40" s="250">
        <f>SUM(I17,I36)</f>
        <v>200</v>
      </c>
      <c r="J40" s="251"/>
    </row>
    <row r="41" spans="1:11" ht="12.75" customHeight="1" x14ac:dyDescent="0.2">
      <c r="A41" s="270" t="s">
        <v>174</v>
      </c>
      <c r="B41" s="270"/>
      <c r="C41" s="270"/>
      <c r="D41" s="9"/>
      <c r="E41" s="52"/>
      <c r="F41" s="52"/>
      <c r="G41" s="109"/>
      <c r="H41" s="110"/>
      <c r="I41" s="111"/>
      <c r="J41" s="111"/>
    </row>
    <row r="43" spans="1:11" x14ac:dyDescent="0.2">
      <c r="A43" s="77"/>
      <c r="G43" s="243"/>
    </row>
    <row r="44" spans="1:11" x14ac:dyDescent="0.2">
      <c r="A44" s="55"/>
      <c r="B44" s="32"/>
      <c r="C44" s="32"/>
      <c r="D44" s="55"/>
      <c r="E44" s="55"/>
      <c r="F44" s="55"/>
      <c r="G44" s="55"/>
      <c r="H44" s="55"/>
      <c r="I44" s="55"/>
      <c r="J44" s="55"/>
      <c r="K44" s="56"/>
    </row>
    <row r="45" spans="1:11" x14ac:dyDescent="0.2">
      <c r="A45" s="78"/>
      <c r="B45" s="57"/>
      <c r="C45" s="19"/>
      <c r="D45" s="50"/>
      <c r="E45" s="50"/>
      <c r="F45" s="50"/>
      <c r="G45" s="58"/>
      <c r="H45" s="58"/>
      <c r="I45" s="58"/>
      <c r="J45" s="58"/>
      <c r="K45" s="56"/>
    </row>
  </sheetData>
  <mergeCells count="15">
    <mergeCell ref="A1:G1"/>
    <mergeCell ref="A41:C41"/>
    <mergeCell ref="B6:B8"/>
    <mergeCell ref="B23:B25"/>
    <mergeCell ref="C37:C38"/>
    <mergeCell ref="A2:J2"/>
    <mergeCell ref="A19:J19"/>
    <mergeCell ref="A37:A38"/>
    <mergeCell ref="F37:F38"/>
    <mergeCell ref="A6:A8"/>
    <mergeCell ref="A23:A25"/>
    <mergeCell ref="F23:F25"/>
    <mergeCell ref="E23:E25"/>
    <mergeCell ref="E6:E8"/>
    <mergeCell ref="F6:F8"/>
  </mergeCells>
  <phoneticPr fontId="3" type="noConversion"/>
  <pageMargins left="0.78740157480314965" right="0.78740157480314965" top="0.19685039370078741" bottom="0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13" zoomScale="80" zoomScaleNormal="80" workbookViewId="0">
      <selection activeCell="D42" sqref="D42"/>
    </sheetView>
  </sheetViews>
  <sheetFormatPr defaultColWidth="9.140625" defaultRowHeight="12.75" x14ac:dyDescent="0.2"/>
  <cols>
    <col min="1" max="1" width="5" style="60" customWidth="1"/>
    <col min="2" max="2" width="40.7109375" style="8" customWidth="1"/>
    <col min="3" max="3" width="48.7109375" style="8" customWidth="1"/>
    <col min="4" max="5" width="8.28515625" style="60" customWidth="1"/>
    <col min="6" max="7" width="8.28515625" style="51" customWidth="1"/>
    <col min="8" max="8" width="12" style="51" customWidth="1"/>
    <col min="9" max="10" width="8.28515625" style="51" customWidth="1"/>
    <col min="11" max="16384" width="9.140625" style="42"/>
  </cols>
  <sheetData>
    <row r="1" spans="1:10" s="51" customFormat="1" ht="17.45" customHeight="1" x14ac:dyDescent="0.2">
      <c r="A1" s="269" t="s">
        <v>194</v>
      </c>
      <c r="B1" s="269"/>
      <c r="C1" s="269"/>
      <c r="D1" s="269"/>
      <c r="E1" s="269"/>
      <c r="F1" s="269"/>
      <c r="G1" s="269"/>
    </row>
    <row r="2" spans="1:10" ht="17.45" customHeight="1" thickBot="1" x14ac:dyDescent="0.25">
      <c r="A2" s="87" t="s">
        <v>145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36" customHeight="1" thickBot="1" x14ac:dyDescent="0.25">
      <c r="A3" s="137" t="s">
        <v>0</v>
      </c>
      <c r="B3" s="138" t="s">
        <v>134</v>
      </c>
      <c r="C3" s="138" t="s">
        <v>135</v>
      </c>
      <c r="D3" s="140" t="s">
        <v>136</v>
      </c>
      <c r="E3" s="140" t="s">
        <v>1</v>
      </c>
      <c r="F3" s="134" t="s">
        <v>137</v>
      </c>
      <c r="G3" s="140" t="s">
        <v>138</v>
      </c>
      <c r="H3" s="134" t="s">
        <v>139</v>
      </c>
      <c r="I3" s="140" t="s">
        <v>140</v>
      </c>
      <c r="J3" s="145" t="s">
        <v>141</v>
      </c>
    </row>
    <row r="4" spans="1:10" ht="22.9" customHeight="1" x14ac:dyDescent="0.2">
      <c r="A4" s="141" t="s">
        <v>8</v>
      </c>
      <c r="B4" s="142" t="s">
        <v>49</v>
      </c>
      <c r="C4" s="143" t="s">
        <v>167</v>
      </c>
      <c r="D4" s="21">
        <v>45</v>
      </c>
      <c r="E4" s="21">
        <v>3</v>
      </c>
      <c r="F4" s="21" t="s">
        <v>6</v>
      </c>
      <c r="G4" s="207">
        <v>15</v>
      </c>
      <c r="H4" s="207">
        <v>20</v>
      </c>
      <c r="I4" s="207">
        <v>10</v>
      </c>
      <c r="J4" s="144">
        <v>20</v>
      </c>
    </row>
    <row r="5" spans="1:10" ht="22.9" customHeight="1" x14ac:dyDescent="0.2">
      <c r="A5" s="139" t="s">
        <v>9</v>
      </c>
      <c r="B5" s="64" t="s">
        <v>56</v>
      </c>
      <c r="C5" s="64" t="s">
        <v>168</v>
      </c>
      <c r="D5" s="182">
        <v>30</v>
      </c>
      <c r="E5" s="182">
        <v>3</v>
      </c>
      <c r="F5" s="182" t="s">
        <v>142</v>
      </c>
      <c r="G5" s="83">
        <v>5</v>
      </c>
      <c r="H5" s="83">
        <v>15</v>
      </c>
      <c r="I5" s="83">
        <v>10</v>
      </c>
      <c r="J5" s="112">
        <v>20</v>
      </c>
    </row>
    <row r="6" spans="1:10" s="39" customFormat="1" ht="22.9" customHeight="1" x14ac:dyDescent="0.2">
      <c r="A6" s="139" t="s">
        <v>10</v>
      </c>
      <c r="B6" s="64" t="s">
        <v>57</v>
      </c>
      <c r="C6" s="70" t="s">
        <v>178</v>
      </c>
      <c r="D6" s="43">
        <v>35</v>
      </c>
      <c r="E6" s="43">
        <v>3</v>
      </c>
      <c r="F6" s="182" t="s">
        <v>142</v>
      </c>
      <c r="G6" s="197">
        <v>5</v>
      </c>
      <c r="H6" s="197">
        <v>15</v>
      </c>
      <c r="I6" s="197">
        <v>15</v>
      </c>
      <c r="J6" s="194">
        <v>10</v>
      </c>
    </row>
    <row r="7" spans="1:10" s="59" customFormat="1" ht="22.9" customHeight="1" x14ac:dyDescent="0.2">
      <c r="A7" s="174" t="s">
        <v>18</v>
      </c>
      <c r="B7" s="70" t="s">
        <v>58</v>
      </c>
      <c r="C7" s="70" t="s">
        <v>69</v>
      </c>
      <c r="D7" s="182">
        <v>30</v>
      </c>
      <c r="E7" s="182">
        <v>2</v>
      </c>
      <c r="F7" s="182" t="s">
        <v>142</v>
      </c>
      <c r="G7" s="83">
        <v>5</v>
      </c>
      <c r="H7" s="83">
        <v>15</v>
      </c>
      <c r="I7" s="83">
        <v>10</v>
      </c>
      <c r="J7" s="112">
        <v>10</v>
      </c>
    </row>
    <row r="8" spans="1:10" s="59" customFormat="1" ht="22.9" customHeight="1" x14ac:dyDescent="0.2">
      <c r="A8" s="174" t="s">
        <v>11</v>
      </c>
      <c r="B8" s="70" t="s">
        <v>59</v>
      </c>
      <c r="C8" s="70" t="s">
        <v>41</v>
      </c>
      <c r="D8" s="182">
        <v>30</v>
      </c>
      <c r="E8" s="182">
        <v>2</v>
      </c>
      <c r="F8" s="182" t="s">
        <v>142</v>
      </c>
      <c r="G8" s="83" t="s">
        <v>19</v>
      </c>
      <c r="H8" s="83">
        <v>20</v>
      </c>
      <c r="I8" s="83">
        <v>10</v>
      </c>
      <c r="J8" s="112">
        <v>10</v>
      </c>
    </row>
    <row r="9" spans="1:10" s="59" customFormat="1" ht="22.9" customHeight="1" x14ac:dyDescent="0.2">
      <c r="A9" s="174" t="s">
        <v>12</v>
      </c>
      <c r="B9" s="70" t="s">
        <v>60</v>
      </c>
      <c r="C9" s="70" t="s">
        <v>70</v>
      </c>
      <c r="D9" s="182">
        <v>30</v>
      </c>
      <c r="E9" s="182">
        <v>2</v>
      </c>
      <c r="F9" s="182" t="s">
        <v>6</v>
      </c>
      <c r="G9" s="83" t="s">
        <v>19</v>
      </c>
      <c r="H9" s="83">
        <v>30</v>
      </c>
      <c r="I9" s="83" t="s">
        <v>19</v>
      </c>
      <c r="J9" s="112">
        <v>20</v>
      </c>
    </row>
    <row r="10" spans="1:10" s="105" customFormat="1" ht="22.9" customHeight="1" x14ac:dyDescent="0.2">
      <c r="A10" s="280" t="s">
        <v>13</v>
      </c>
      <c r="B10" s="289" t="s">
        <v>61</v>
      </c>
      <c r="C10" s="74"/>
      <c r="D10" s="192">
        <v>50</v>
      </c>
      <c r="E10" s="290">
        <v>2</v>
      </c>
      <c r="F10" s="182" t="s">
        <v>142</v>
      </c>
      <c r="G10" s="193" t="s">
        <v>19</v>
      </c>
      <c r="H10" s="192">
        <v>40</v>
      </c>
      <c r="I10" s="192">
        <v>10</v>
      </c>
      <c r="J10" s="194" t="s">
        <v>19</v>
      </c>
    </row>
    <row r="11" spans="1:10" s="105" customFormat="1" ht="22.9" customHeight="1" x14ac:dyDescent="0.2">
      <c r="A11" s="280"/>
      <c r="B11" s="289"/>
      <c r="C11" s="70" t="s">
        <v>71</v>
      </c>
      <c r="D11" s="193">
        <v>25</v>
      </c>
      <c r="E11" s="291"/>
      <c r="F11" s="182" t="s">
        <v>142</v>
      </c>
      <c r="G11" s="193" t="s">
        <v>19</v>
      </c>
      <c r="H11" s="193">
        <v>20</v>
      </c>
      <c r="I11" s="193">
        <v>5</v>
      </c>
      <c r="J11" s="194">
        <v>20</v>
      </c>
    </row>
    <row r="12" spans="1:10" s="105" customFormat="1" ht="22.9" customHeight="1" x14ac:dyDescent="0.2">
      <c r="A12" s="280"/>
      <c r="B12" s="289"/>
      <c r="C12" s="176" t="s">
        <v>38</v>
      </c>
      <c r="D12" s="193">
        <v>25</v>
      </c>
      <c r="E12" s="292"/>
      <c r="F12" s="182" t="s">
        <v>142</v>
      </c>
      <c r="G12" s="193" t="s">
        <v>19</v>
      </c>
      <c r="H12" s="193">
        <v>20</v>
      </c>
      <c r="I12" s="193">
        <v>5</v>
      </c>
      <c r="J12" s="194">
        <v>20</v>
      </c>
    </row>
    <row r="13" spans="1:10" s="105" customFormat="1" ht="22.9" customHeight="1" x14ac:dyDescent="0.2">
      <c r="A13" s="174" t="s">
        <v>14</v>
      </c>
      <c r="B13" s="70" t="s">
        <v>62</v>
      </c>
      <c r="C13" s="70" t="s">
        <v>42</v>
      </c>
      <c r="D13" s="192">
        <v>35</v>
      </c>
      <c r="E13" s="192">
        <v>3</v>
      </c>
      <c r="F13" s="182" t="s">
        <v>142</v>
      </c>
      <c r="G13" s="193" t="s">
        <v>19</v>
      </c>
      <c r="H13" s="193">
        <v>20</v>
      </c>
      <c r="I13" s="193">
        <v>15</v>
      </c>
      <c r="J13" s="194">
        <v>10</v>
      </c>
    </row>
    <row r="14" spans="1:10" s="59" customFormat="1" ht="22.9" customHeight="1" x14ac:dyDescent="0.2">
      <c r="A14" s="174" t="s">
        <v>15</v>
      </c>
      <c r="B14" s="70" t="s">
        <v>186</v>
      </c>
      <c r="C14" s="70" t="s">
        <v>41</v>
      </c>
      <c r="D14" s="43">
        <v>12</v>
      </c>
      <c r="E14" s="43">
        <v>1</v>
      </c>
      <c r="F14" s="182" t="s">
        <v>142</v>
      </c>
      <c r="G14" s="197" t="s">
        <v>19</v>
      </c>
      <c r="H14" s="197">
        <v>4</v>
      </c>
      <c r="I14" s="197">
        <v>8</v>
      </c>
      <c r="J14" s="198">
        <v>10</v>
      </c>
    </row>
    <row r="15" spans="1:10" s="59" customFormat="1" ht="22.9" customHeight="1" x14ac:dyDescent="0.2">
      <c r="A15" s="174" t="s">
        <v>5</v>
      </c>
      <c r="B15" s="70" t="s">
        <v>63</v>
      </c>
      <c r="C15" s="70" t="s">
        <v>38</v>
      </c>
      <c r="D15" s="182">
        <v>30</v>
      </c>
      <c r="E15" s="3">
        <v>2</v>
      </c>
      <c r="F15" s="182" t="s">
        <v>142</v>
      </c>
      <c r="G15" s="204" t="s">
        <v>19</v>
      </c>
      <c r="H15" s="83">
        <v>20</v>
      </c>
      <c r="I15" s="83">
        <v>10</v>
      </c>
      <c r="J15" s="151">
        <v>10</v>
      </c>
    </row>
    <row r="16" spans="1:10" s="59" customFormat="1" ht="22.9" customHeight="1" x14ac:dyDescent="0.2">
      <c r="A16" s="174" t="s">
        <v>7</v>
      </c>
      <c r="B16" s="70" t="s">
        <v>64</v>
      </c>
      <c r="C16" s="70" t="s">
        <v>55</v>
      </c>
      <c r="D16" s="182">
        <v>60</v>
      </c>
      <c r="E16" s="182">
        <v>4</v>
      </c>
      <c r="F16" s="182" t="s">
        <v>142</v>
      </c>
      <c r="G16" s="83">
        <v>15</v>
      </c>
      <c r="H16" s="83">
        <v>35</v>
      </c>
      <c r="I16" s="83">
        <v>10</v>
      </c>
      <c r="J16" s="151">
        <v>5</v>
      </c>
    </row>
    <row r="17" spans="1:10" s="59" customFormat="1" ht="22.9" customHeight="1" x14ac:dyDescent="0.2">
      <c r="A17" s="174" t="s">
        <v>16</v>
      </c>
      <c r="B17" s="70" t="s">
        <v>65</v>
      </c>
      <c r="C17" s="70" t="s">
        <v>172</v>
      </c>
      <c r="D17" s="181">
        <v>15</v>
      </c>
      <c r="E17" s="181">
        <v>1</v>
      </c>
      <c r="F17" s="182" t="s">
        <v>142</v>
      </c>
      <c r="G17" s="205" t="s">
        <v>19</v>
      </c>
      <c r="H17" s="205">
        <v>15</v>
      </c>
      <c r="I17" s="205" t="s">
        <v>19</v>
      </c>
      <c r="J17" s="225">
        <v>10</v>
      </c>
    </row>
    <row r="18" spans="1:10" s="59" customFormat="1" ht="22.9" customHeight="1" x14ac:dyDescent="0.2">
      <c r="A18" s="174" t="s">
        <v>17</v>
      </c>
      <c r="B18" s="171" t="s">
        <v>187</v>
      </c>
      <c r="C18" s="92" t="s">
        <v>53</v>
      </c>
      <c r="D18" s="182" t="s">
        <v>19</v>
      </c>
      <c r="E18" s="182">
        <v>1</v>
      </c>
      <c r="F18" s="182" t="s">
        <v>6</v>
      </c>
      <c r="G18" s="83" t="s">
        <v>19</v>
      </c>
      <c r="H18" s="83" t="s">
        <v>19</v>
      </c>
      <c r="I18" s="83" t="s">
        <v>19</v>
      </c>
      <c r="J18" s="112" t="s">
        <v>19</v>
      </c>
    </row>
    <row r="19" spans="1:10" s="59" customFormat="1" ht="22.9" customHeight="1" thickBot="1" x14ac:dyDescent="0.25">
      <c r="A19" s="106" t="s">
        <v>20</v>
      </c>
      <c r="B19" s="136" t="s">
        <v>204</v>
      </c>
      <c r="C19" s="246" t="s">
        <v>45</v>
      </c>
      <c r="D19" s="199">
        <v>15</v>
      </c>
      <c r="E19" s="200" t="s">
        <v>19</v>
      </c>
      <c r="F19" s="199" t="s">
        <v>153</v>
      </c>
      <c r="G19" s="200" t="s">
        <v>19</v>
      </c>
      <c r="H19" s="200">
        <v>15</v>
      </c>
      <c r="I19" s="200" t="s">
        <v>19</v>
      </c>
      <c r="J19" s="201" t="s">
        <v>19</v>
      </c>
    </row>
    <row r="20" spans="1:10" ht="22.9" customHeight="1" thickBot="1" x14ac:dyDescent="0.25">
      <c r="A20" s="34"/>
      <c r="B20" s="76" t="s">
        <v>221</v>
      </c>
      <c r="C20" s="36"/>
      <c r="D20" s="37">
        <f>SUM(D4:D10,D13:D19)</f>
        <v>417</v>
      </c>
      <c r="E20" s="37">
        <f>SUM(E4:E19)</f>
        <v>29</v>
      </c>
      <c r="F20" s="37"/>
      <c r="G20" s="37">
        <f>SUM(G4:G10,G14,G13:G19)</f>
        <v>45</v>
      </c>
      <c r="H20" s="37">
        <f>SUM(H4:H10,H13:H19)</f>
        <v>264</v>
      </c>
      <c r="I20" s="37">
        <f>SUM(I4:I10,I13:I19)</f>
        <v>108</v>
      </c>
      <c r="J20" s="38"/>
    </row>
    <row r="21" spans="1:10" ht="17.45" customHeight="1" x14ac:dyDescent="0.2">
      <c r="A21" s="31"/>
      <c r="B21" s="32"/>
      <c r="C21" s="32"/>
      <c r="D21" s="31"/>
      <c r="E21" s="31"/>
      <c r="F21" s="88"/>
      <c r="G21" s="89"/>
      <c r="H21" s="89"/>
      <c r="I21" s="89"/>
      <c r="J21" s="89"/>
    </row>
    <row r="22" spans="1:10" ht="13.5" thickBot="1" x14ac:dyDescent="0.25">
      <c r="A22" s="288" t="s">
        <v>146</v>
      </c>
      <c r="B22" s="288"/>
      <c r="C22" s="288"/>
      <c r="D22" s="288"/>
      <c r="E22" s="288"/>
      <c r="F22" s="288"/>
      <c r="G22" s="288"/>
      <c r="H22" s="288"/>
      <c r="I22" s="288"/>
      <c r="J22" s="288"/>
    </row>
    <row r="23" spans="1:10" ht="39" customHeight="1" thickBot="1" x14ac:dyDescent="0.25">
      <c r="A23" s="137" t="s">
        <v>0</v>
      </c>
      <c r="B23" s="138" t="s">
        <v>134</v>
      </c>
      <c r="C23" s="138" t="s">
        <v>135</v>
      </c>
      <c r="D23" s="140" t="s">
        <v>136</v>
      </c>
      <c r="E23" s="140" t="s">
        <v>1</v>
      </c>
      <c r="F23" s="140" t="s">
        <v>137</v>
      </c>
      <c r="G23" s="140" t="s">
        <v>138</v>
      </c>
      <c r="H23" s="134" t="s">
        <v>139</v>
      </c>
      <c r="I23" s="140" t="s">
        <v>140</v>
      </c>
      <c r="J23" s="145" t="s">
        <v>141</v>
      </c>
    </row>
    <row r="24" spans="1:10" s="59" customFormat="1" ht="22.9" customHeight="1" x14ac:dyDescent="0.2">
      <c r="A24" s="282" t="s">
        <v>8</v>
      </c>
      <c r="B24" s="284" t="s">
        <v>72</v>
      </c>
      <c r="C24" s="148" t="s">
        <v>32</v>
      </c>
      <c r="D24" s="153">
        <v>30</v>
      </c>
      <c r="E24" s="285">
        <v>2</v>
      </c>
      <c r="F24" s="153" t="s">
        <v>142</v>
      </c>
      <c r="G24" s="153">
        <v>5</v>
      </c>
      <c r="H24" s="153">
        <v>10</v>
      </c>
      <c r="I24" s="153">
        <v>15</v>
      </c>
      <c r="J24" s="144">
        <v>10</v>
      </c>
    </row>
    <row r="25" spans="1:10" s="59" customFormat="1" ht="22.9" customHeight="1" x14ac:dyDescent="0.2">
      <c r="A25" s="283"/>
      <c r="B25" s="272"/>
      <c r="C25" s="70" t="s">
        <v>51</v>
      </c>
      <c r="D25" s="83">
        <v>10</v>
      </c>
      <c r="E25" s="286"/>
      <c r="F25" s="182" t="s">
        <v>142</v>
      </c>
      <c r="G25" s="83" t="s">
        <v>19</v>
      </c>
      <c r="H25" s="83">
        <v>10</v>
      </c>
      <c r="I25" s="83" t="s">
        <v>19</v>
      </c>
      <c r="J25" s="112">
        <v>10</v>
      </c>
    </row>
    <row r="26" spans="1:10" s="59" customFormat="1" ht="22.9" customHeight="1" x14ac:dyDescent="0.2">
      <c r="A26" s="283"/>
      <c r="B26" s="272"/>
      <c r="C26" s="70" t="s">
        <v>47</v>
      </c>
      <c r="D26" s="83">
        <v>20</v>
      </c>
      <c r="E26" s="287"/>
      <c r="F26" s="182" t="s">
        <v>142</v>
      </c>
      <c r="G26" s="83">
        <v>5</v>
      </c>
      <c r="H26" s="83" t="s">
        <v>19</v>
      </c>
      <c r="I26" s="83">
        <v>15</v>
      </c>
      <c r="J26" s="112">
        <v>10</v>
      </c>
    </row>
    <row r="27" spans="1:10" s="59" customFormat="1" ht="22.9" customHeight="1" x14ac:dyDescent="0.2">
      <c r="A27" s="174" t="s">
        <v>9</v>
      </c>
      <c r="B27" s="70" t="s">
        <v>73</v>
      </c>
      <c r="C27" s="2" t="s">
        <v>195</v>
      </c>
      <c r="D27" s="177">
        <v>45</v>
      </c>
      <c r="E27" s="177">
        <v>2</v>
      </c>
      <c r="F27" s="177" t="s">
        <v>142</v>
      </c>
      <c r="G27" s="86">
        <v>15</v>
      </c>
      <c r="H27" s="86">
        <v>20</v>
      </c>
      <c r="I27" s="86">
        <v>10</v>
      </c>
      <c r="J27" s="97">
        <v>20</v>
      </c>
    </row>
    <row r="28" spans="1:10" s="59" customFormat="1" ht="22.9" customHeight="1" x14ac:dyDescent="0.2">
      <c r="A28" s="174" t="s">
        <v>10</v>
      </c>
      <c r="B28" s="171" t="s">
        <v>188</v>
      </c>
      <c r="C28" s="70" t="s">
        <v>41</v>
      </c>
      <c r="D28" s="182">
        <v>12</v>
      </c>
      <c r="E28" s="182">
        <v>1</v>
      </c>
      <c r="F28" s="182" t="s">
        <v>142</v>
      </c>
      <c r="G28" s="83" t="s">
        <v>19</v>
      </c>
      <c r="H28" s="83">
        <v>4</v>
      </c>
      <c r="I28" s="83">
        <v>8</v>
      </c>
      <c r="J28" s="112">
        <v>10</v>
      </c>
    </row>
    <row r="29" spans="1:10" s="54" customFormat="1" ht="60" x14ac:dyDescent="0.2">
      <c r="A29" s="146" t="s">
        <v>18</v>
      </c>
      <c r="B29" s="70" t="s">
        <v>74</v>
      </c>
      <c r="C29" s="70" t="s">
        <v>75</v>
      </c>
      <c r="D29" s="182">
        <v>15</v>
      </c>
      <c r="E29" s="182">
        <v>1</v>
      </c>
      <c r="F29" s="182" t="s">
        <v>142</v>
      </c>
      <c r="G29" s="83" t="s">
        <v>19</v>
      </c>
      <c r="H29" s="83" t="s">
        <v>19</v>
      </c>
      <c r="I29" s="83">
        <v>15</v>
      </c>
      <c r="J29" s="112">
        <v>25</v>
      </c>
    </row>
    <row r="30" spans="1:10" s="59" customFormat="1" ht="22.9" customHeight="1" x14ac:dyDescent="0.2">
      <c r="A30" s="146" t="s">
        <v>11</v>
      </c>
      <c r="B30" s="70" t="s">
        <v>133</v>
      </c>
      <c r="C30" s="70" t="s">
        <v>178</v>
      </c>
      <c r="D30" s="182">
        <v>55</v>
      </c>
      <c r="E30" s="182">
        <v>3</v>
      </c>
      <c r="F30" s="182" t="s">
        <v>6</v>
      </c>
      <c r="G30" s="83">
        <v>15</v>
      </c>
      <c r="H30" s="83">
        <v>20</v>
      </c>
      <c r="I30" s="83">
        <v>20</v>
      </c>
      <c r="J30" s="112">
        <v>10</v>
      </c>
    </row>
    <row r="31" spans="1:10" s="54" customFormat="1" ht="22.9" customHeight="1" x14ac:dyDescent="0.2">
      <c r="A31" s="146" t="s">
        <v>12</v>
      </c>
      <c r="B31" s="70" t="s">
        <v>76</v>
      </c>
      <c r="C31" s="187" t="s">
        <v>193</v>
      </c>
      <c r="D31" s="182">
        <v>30</v>
      </c>
      <c r="E31" s="182">
        <v>2</v>
      </c>
      <c r="F31" s="182" t="s">
        <v>6</v>
      </c>
      <c r="G31" s="83">
        <v>5</v>
      </c>
      <c r="H31" s="83">
        <v>15</v>
      </c>
      <c r="I31" s="83">
        <v>10</v>
      </c>
      <c r="J31" s="112">
        <v>20</v>
      </c>
    </row>
    <row r="32" spans="1:10" s="59" customFormat="1" ht="22.9" customHeight="1" x14ac:dyDescent="0.2">
      <c r="A32" s="146" t="s">
        <v>13</v>
      </c>
      <c r="B32" s="176" t="s">
        <v>77</v>
      </c>
      <c r="C32" s="70" t="s">
        <v>78</v>
      </c>
      <c r="D32" s="181">
        <v>30</v>
      </c>
      <c r="E32" s="181">
        <v>2</v>
      </c>
      <c r="F32" s="182" t="s">
        <v>142</v>
      </c>
      <c r="G32" s="205">
        <v>5</v>
      </c>
      <c r="H32" s="205">
        <v>25</v>
      </c>
      <c r="I32" s="205" t="s">
        <v>19</v>
      </c>
      <c r="J32" s="225">
        <v>5</v>
      </c>
    </row>
    <row r="33" spans="1:10" s="59" customFormat="1" ht="22.9" customHeight="1" x14ac:dyDescent="0.2">
      <c r="A33" s="146" t="s">
        <v>14</v>
      </c>
      <c r="B33" s="70" t="s">
        <v>79</v>
      </c>
      <c r="C33" s="70" t="s">
        <v>80</v>
      </c>
      <c r="D33" s="182">
        <v>35</v>
      </c>
      <c r="E33" s="182">
        <v>2</v>
      </c>
      <c r="F33" s="182" t="s">
        <v>142</v>
      </c>
      <c r="G33" s="83" t="s">
        <v>19</v>
      </c>
      <c r="H33" s="83">
        <v>35</v>
      </c>
      <c r="I33" s="83" t="s">
        <v>19</v>
      </c>
      <c r="J33" s="112">
        <v>10</v>
      </c>
    </row>
    <row r="34" spans="1:10" s="59" customFormat="1" ht="22.9" customHeight="1" x14ac:dyDescent="0.2">
      <c r="A34" s="146" t="s">
        <v>15</v>
      </c>
      <c r="B34" s="70" t="s">
        <v>81</v>
      </c>
      <c r="C34" s="70" t="s">
        <v>53</v>
      </c>
      <c r="D34" s="182">
        <v>20</v>
      </c>
      <c r="E34" s="182">
        <v>1</v>
      </c>
      <c r="F34" s="182" t="s">
        <v>142</v>
      </c>
      <c r="G34" s="83">
        <v>6</v>
      </c>
      <c r="H34" s="83">
        <v>10</v>
      </c>
      <c r="I34" s="83">
        <v>4</v>
      </c>
      <c r="J34" s="112">
        <v>10</v>
      </c>
    </row>
    <row r="35" spans="1:10" s="59" customFormat="1" ht="22.9" customHeight="1" x14ac:dyDescent="0.2">
      <c r="A35" s="146" t="s">
        <v>5</v>
      </c>
      <c r="B35" s="70" t="s">
        <v>63</v>
      </c>
      <c r="C35" s="70" t="s">
        <v>38</v>
      </c>
      <c r="D35" s="182">
        <v>30</v>
      </c>
      <c r="E35" s="182">
        <v>2</v>
      </c>
      <c r="F35" s="182" t="s">
        <v>142</v>
      </c>
      <c r="G35" s="83" t="s">
        <v>19</v>
      </c>
      <c r="H35" s="83">
        <v>20</v>
      </c>
      <c r="I35" s="83">
        <v>10</v>
      </c>
      <c r="J35" s="112">
        <v>10</v>
      </c>
    </row>
    <row r="36" spans="1:10" s="59" customFormat="1" ht="22.9" customHeight="1" x14ac:dyDescent="0.2">
      <c r="A36" s="146" t="s">
        <v>7</v>
      </c>
      <c r="B36" s="70" t="s">
        <v>64</v>
      </c>
      <c r="C36" s="70" t="s">
        <v>55</v>
      </c>
      <c r="D36" s="182">
        <v>60</v>
      </c>
      <c r="E36" s="182">
        <v>4</v>
      </c>
      <c r="F36" s="182" t="s">
        <v>142</v>
      </c>
      <c r="G36" s="83">
        <v>15</v>
      </c>
      <c r="H36" s="83">
        <v>35</v>
      </c>
      <c r="I36" s="83">
        <v>10</v>
      </c>
      <c r="J36" s="151">
        <v>5</v>
      </c>
    </row>
    <row r="37" spans="1:10" s="54" customFormat="1" ht="22.9" customHeight="1" x14ac:dyDescent="0.2">
      <c r="A37" s="146" t="s">
        <v>16</v>
      </c>
      <c r="B37" s="176" t="s">
        <v>82</v>
      </c>
      <c r="C37" s="170" t="s">
        <v>83</v>
      </c>
      <c r="D37" s="3">
        <v>30</v>
      </c>
      <c r="E37" s="3">
        <v>2</v>
      </c>
      <c r="F37" s="182" t="s">
        <v>142</v>
      </c>
      <c r="G37" s="204">
        <v>10</v>
      </c>
      <c r="H37" s="83">
        <v>20</v>
      </c>
      <c r="I37" s="204" t="s">
        <v>19</v>
      </c>
      <c r="J37" s="151">
        <v>10</v>
      </c>
    </row>
    <row r="38" spans="1:10" s="59" customFormat="1" ht="22.9" customHeight="1" x14ac:dyDescent="0.2">
      <c r="A38" s="237" t="s">
        <v>17</v>
      </c>
      <c r="B38" s="231" t="s">
        <v>204</v>
      </c>
      <c r="C38" s="126" t="s">
        <v>45</v>
      </c>
      <c r="D38" s="195">
        <v>15</v>
      </c>
      <c r="E38" s="209" t="s">
        <v>19</v>
      </c>
      <c r="F38" s="195" t="s">
        <v>153</v>
      </c>
      <c r="G38" s="209" t="s">
        <v>19</v>
      </c>
      <c r="H38" s="209">
        <v>15</v>
      </c>
      <c r="I38" s="209" t="s">
        <v>19</v>
      </c>
      <c r="J38" s="210" t="s">
        <v>19</v>
      </c>
    </row>
    <row r="39" spans="1:10" s="59" customFormat="1" ht="22.9" customHeight="1" x14ac:dyDescent="0.2">
      <c r="A39" s="237" t="s">
        <v>20</v>
      </c>
      <c r="B39" s="231" t="s">
        <v>192</v>
      </c>
      <c r="C39" s="240"/>
      <c r="D39" s="14">
        <v>30</v>
      </c>
      <c r="E39" s="14">
        <v>2</v>
      </c>
      <c r="F39" s="263" t="s">
        <v>142</v>
      </c>
      <c r="G39" s="15" t="s">
        <v>19</v>
      </c>
      <c r="H39" s="15">
        <v>30</v>
      </c>
      <c r="I39" s="15" t="s">
        <v>19</v>
      </c>
      <c r="J39" s="33">
        <v>10</v>
      </c>
    </row>
    <row r="40" spans="1:10" s="343" customFormat="1" ht="22.9" customHeight="1" thickBot="1" x14ac:dyDescent="0.25">
      <c r="A40" s="341" t="s">
        <v>21</v>
      </c>
      <c r="B40" s="336" t="s">
        <v>192</v>
      </c>
      <c r="C40" s="342"/>
      <c r="D40" s="263">
        <v>30</v>
      </c>
      <c r="E40" s="263">
        <v>2</v>
      </c>
      <c r="F40" s="263" t="s">
        <v>142</v>
      </c>
      <c r="G40" s="30" t="s">
        <v>19</v>
      </c>
      <c r="H40" s="30">
        <v>30</v>
      </c>
      <c r="I40" s="30" t="s">
        <v>19</v>
      </c>
      <c r="J40" s="113">
        <v>10</v>
      </c>
    </row>
    <row r="41" spans="1:10" s="1" customFormat="1" ht="22.9" customHeight="1" thickBot="1" x14ac:dyDescent="0.25">
      <c r="A41" s="12"/>
      <c r="B41" s="11" t="s">
        <v>222</v>
      </c>
      <c r="C41" s="147"/>
      <c r="D41" s="6">
        <f>SUM(D24,D27:D40)</f>
        <v>467</v>
      </c>
      <c r="E41" s="6">
        <f>SUM(E24:E40)</f>
        <v>28</v>
      </c>
      <c r="F41" s="6" t="s">
        <v>19</v>
      </c>
      <c r="G41" s="6">
        <f>SUM(G24,G27:G40)</f>
        <v>76</v>
      </c>
      <c r="H41" s="6">
        <f>SUM(H24,H27:H40)</f>
        <v>289</v>
      </c>
      <c r="I41" s="6">
        <f>SUM(I24,I27:I40)</f>
        <v>102</v>
      </c>
      <c r="J41" s="7"/>
    </row>
    <row r="42" spans="1:10" ht="22.9" customHeight="1" thickBot="1" x14ac:dyDescent="0.25">
      <c r="A42" s="184" t="s">
        <v>22</v>
      </c>
      <c r="B42" s="65" t="s">
        <v>207</v>
      </c>
      <c r="C42" s="84"/>
      <c r="D42" s="263">
        <v>320</v>
      </c>
      <c r="E42" s="14">
        <v>4</v>
      </c>
      <c r="F42" s="14" t="s">
        <v>153</v>
      </c>
      <c r="G42" s="15"/>
      <c r="H42" s="15"/>
      <c r="I42" s="15"/>
      <c r="J42" s="33"/>
    </row>
    <row r="43" spans="1:10" s="1" customFormat="1" ht="22.9" customHeight="1" thickBot="1" x14ac:dyDescent="0.25">
      <c r="A43" s="12"/>
      <c r="B43" s="147" t="s">
        <v>221</v>
      </c>
      <c r="C43" s="147"/>
      <c r="D43" s="6">
        <f>SUM(D41:D42)</f>
        <v>787</v>
      </c>
      <c r="E43" s="6">
        <f>SUM(E41:E42)</f>
        <v>32</v>
      </c>
      <c r="F43" s="6" t="s">
        <v>19</v>
      </c>
      <c r="G43" s="6"/>
      <c r="H43" s="6"/>
      <c r="I43" s="6"/>
      <c r="J43" s="7"/>
    </row>
    <row r="44" spans="1:10" ht="22.9" customHeight="1" thickBot="1" x14ac:dyDescent="0.25">
      <c r="A44" s="252"/>
      <c r="B44" s="248" t="s">
        <v>216</v>
      </c>
      <c r="C44" s="253"/>
      <c r="D44" s="254">
        <f>D20+D43</f>
        <v>1204</v>
      </c>
      <c r="E44" s="254">
        <f>E20+E43</f>
        <v>61</v>
      </c>
      <c r="F44" s="254" t="s">
        <v>19</v>
      </c>
      <c r="G44" s="254">
        <f>SUM(G20,G41)</f>
        <v>121</v>
      </c>
      <c r="H44" s="254">
        <f>SUM(H20,H41)</f>
        <v>553</v>
      </c>
      <c r="I44" s="254">
        <f>SUM(I20,I41)</f>
        <v>210</v>
      </c>
      <c r="J44" s="255"/>
    </row>
    <row r="45" spans="1:10" s="39" customFormat="1" ht="12.75" customHeight="1" x14ac:dyDescent="0.2">
      <c r="A45" s="270" t="s">
        <v>174</v>
      </c>
      <c r="B45" s="270"/>
      <c r="C45" s="270"/>
      <c r="D45" s="9"/>
      <c r="E45" s="52"/>
      <c r="F45" s="52"/>
      <c r="G45" s="109"/>
      <c r="H45" s="110"/>
      <c r="I45" s="111"/>
      <c r="J45" s="111"/>
    </row>
  </sheetData>
  <mergeCells count="9">
    <mergeCell ref="A45:C45"/>
    <mergeCell ref="A24:A26"/>
    <mergeCell ref="B24:B26"/>
    <mergeCell ref="E24:E26"/>
    <mergeCell ref="A1:G1"/>
    <mergeCell ref="A22:J22"/>
    <mergeCell ref="B10:B12"/>
    <mergeCell ref="A10:A12"/>
    <mergeCell ref="E10:E12"/>
  </mergeCells>
  <phoneticPr fontId="3" type="noConversion"/>
  <pageMargins left="0.74803149606299213" right="0.74803149606299213" top="0.19685039370078741" bottom="0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zoomScale="80" zoomScaleNormal="80" workbookViewId="0">
      <selection activeCell="B54" sqref="B54"/>
    </sheetView>
  </sheetViews>
  <sheetFormatPr defaultColWidth="9.140625" defaultRowHeight="12.75" x14ac:dyDescent="0.2"/>
  <cols>
    <col min="1" max="1" width="5" style="60" customWidth="1"/>
    <col min="2" max="2" width="40.7109375" style="51" customWidth="1"/>
    <col min="3" max="3" width="48.7109375" style="51" customWidth="1"/>
    <col min="4" max="4" width="8.28515625" style="51" customWidth="1"/>
    <col min="5" max="5" width="8.28515625" style="10" customWidth="1"/>
    <col min="6" max="7" width="8.28515625" style="51" customWidth="1"/>
    <col min="8" max="8" width="12" style="51" customWidth="1"/>
    <col min="9" max="10" width="8.28515625" style="51" customWidth="1"/>
    <col min="11" max="16384" width="9.140625" style="51"/>
  </cols>
  <sheetData>
    <row r="1" spans="1:10" ht="17.45" customHeight="1" x14ac:dyDescent="0.2">
      <c r="A1" s="269" t="s">
        <v>194</v>
      </c>
      <c r="B1" s="269"/>
      <c r="C1" s="269"/>
      <c r="D1" s="269"/>
      <c r="E1" s="269"/>
      <c r="F1" s="269"/>
      <c r="G1" s="269"/>
    </row>
    <row r="2" spans="1:10" ht="13.5" thickBot="1" x14ac:dyDescent="0.25">
      <c r="A2" s="293" t="s">
        <v>147</v>
      </c>
      <c r="B2" s="293"/>
      <c r="C2" s="293"/>
      <c r="D2" s="293"/>
      <c r="E2" s="293"/>
      <c r="F2" s="293"/>
      <c r="G2" s="293"/>
      <c r="H2" s="293"/>
      <c r="I2" s="293"/>
      <c r="J2" s="13"/>
    </row>
    <row r="3" spans="1:10" ht="39" customHeight="1" thickBot="1" x14ac:dyDescent="0.25">
      <c r="A3" s="137" t="s">
        <v>0</v>
      </c>
      <c r="B3" s="138" t="s">
        <v>134</v>
      </c>
      <c r="C3" s="138" t="s">
        <v>135</v>
      </c>
      <c r="D3" s="140" t="s">
        <v>136</v>
      </c>
      <c r="E3" s="140" t="s">
        <v>1</v>
      </c>
      <c r="F3" s="140" t="s">
        <v>137</v>
      </c>
      <c r="G3" s="140" t="s">
        <v>138</v>
      </c>
      <c r="H3" s="134" t="s">
        <v>139</v>
      </c>
      <c r="I3" s="140" t="s">
        <v>140</v>
      </c>
      <c r="J3" s="145" t="s">
        <v>141</v>
      </c>
    </row>
    <row r="4" spans="1:10" ht="22.9" customHeight="1" x14ac:dyDescent="0.2">
      <c r="A4" s="294" t="s">
        <v>8</v>
      </c>
      <c r="B4" s="300" t="s">
        <v>84</v>
      </c>
      <c r="C4" s="135" t="s">
        <v>33</v>
      </c>
      <c r="D4" s="21">
        <v>90</v>
      </c>
      <c r="E4" s="297">
        <v>4</v>
      </c>
      <c r="F4" s="297" t="s">
        <v>6</v>
      </c>
      <c r="G4" s="21" t="s">
        <v>19</v>
      </c>
      <c r="H4" s="21">
        <v>50</v>
      </c>
      <c r="I4" s="21">
        <v>40</v>
      </c>
      <c r="J4" s="154">
        <v>10</v>
      </c>
    </row>
    <row r="5" spans="1:10" ht="22.9" customHeight="1" x14ac:dyDescent="0.2">
      <c r="A5" s="295"/>
      <c r="B5" s="301"/>
      <c r="C5" s="2" t="s">
        <v>183</v>
      </c>
      <c r="D5" s="206">
        <v>45</v>
      </c>
      <c r="E5" s="298"/>
      <c r="F5" s="298"/>
      <c r="G5" s="206" t="s">
        <v>19</v>
      </c>
      <c r="H5" s="206">
        <v>25</v>
      </c>
      <c r="I5" s="206">
        <v>20</v>
      </c>
      <c r="J5" s="150">
        <v>10</v>
      </c>
    </row>
    <row r="6" spans="1:10" ht="22.9" customHeight="1" x14ac:dyDescent="0.2">
      <c r="A6" s="295"/>
      <c r="B6" s="301"/>
      <c r="C6" s="118" t="s">
        <v>184</v>
      </c>
      <c r="D6" s="206">
        <v>45</v>
      </c>
      <c r="E6" s="299"/>
      <c r="F6" s="299"/>
      <c r="G6" s="206" t="s">
        <v>19</v>
      </c>
      <c r="H6" s="206">
        <v>25</v>
      </c>
      <c r="I6" s="206">
        <v>20</v>
      </c>
      <c r="J6" s="150">
        <v>10</v>
      </c>
    </row>
    <row r="7" spans="1:10" ht="22.9" customHeight="1" x14ac:dyDescent="0.2">
      <c r="A7" s="179" t="s">
        <v>9</v>
      </c>
      <c r="B7" s="75" t="s">
        <v>86</v>
      </c>
      <c r="C7" s="2" t="s">
        <v>87</v>
      </c>
      <c r="D7" s="3">
        <v>30</v>
      </c>
      <c r="E7" s="3">
        <v>2</v>
      </c>
      <c r="F7" s="3" t="s">
        <v>171</v>
      </c>
      <c r="G7" s="204">
        <v>5</v>
      </c>
      <c r="H7" s="204">
        <v>20</v>
      </c>
      <c r="I7" s="204">
        <v>5</v>
      </c>
      <c r="J7" s="151">
        <v>10</v>
      </c>
    </row>
    <row r="8" spans="1:10" s="344" customFormat="1" ht="22.9" customHeight="1" x14ac:dyDescent="0.2">
      <c r="A8" s="139" t="s">
        <v>10</v>
      </c>
      <c r="B8" s="82" t="s">
        <v>88</v>
      </c>
      <c r="C8" s="82" t="s">
        <v>180</v>
      </c>
      <c r="D8" s="182">
        <v>30</v>
      </c>
      <c r="E8" s="182">
        <v>2</v>
      </c>
      <c r="F8" s="182" t="s">
        <v>171</v>
      </c>
      <c r="G8" s="83">
        <v>5</v>
      </c>
      <c r="H8" s="83">
        <v>20</v>
      </c>
      <c r="I8" s="83">
        <v>5</v>
      </c>
      <c r="J8" s="112">
        <v>20</v>
      </c>
    </row>
    <row r="9" spans="1:10" ht="22.9" customHeight="1" x14ac:dyDescent="0.2">
      <c r="A9" s="179" t="s">
        <v>18</v>
      </c>
      <c r="B9" s="82" t="s">
        <v>89</v>
      </c>
      <c r="C9" s="2" t="s">
        <v>90</v>
      </c>
      <c r="D9" s="3">
        <v>30</v>
      </c>
      <c r="E9" s="3">
        <v>2</v>
      </c>
      <c r="F9" s="3" t="s">
        <v>171</v>
      </c>
      <c r="G9" s="204">
        <v>5</v>
      </c>
      <c r="H9" s="204">
        <v>20</v>
      </c>
      <c r="I9" s="204">
        <v>5</v>
      </c>
      <c r="J9" s="151">
        <v>10</v>
      </c>
    </row>
    <row r="10" spans="1:10" ht="22.9" customHeight="1" x14ac:dyDescent="0.2">
      <c r="A10" s="179" t="s">
        <v>11</v>
      </c>
      <c r="B10" s="82" t="s">
        <v>197</v>
      </c>
      <c r="C10" s="2" t="s">
        <v>131</v>
      </c>
      <c r="D10" s="3">
        <v>15</v>
      </c>
      <c r="E10" s="3">
        <v>1</v>
      </c>
      <c r="F10" s="3" t="s">
        <v>171</v>
      </c>
      <c r="G10" s="204">
        <v>5</v>
      </c>
      <c r="H10" s="204">
        <v>10</v>
      </c>
      <c r="I10" s="204" t="s">
        <v>19</v>
      </c>
      <c r="J10" s="151">
        <v>5</v>
      </c>
    </row>
    <row r="11" spans="1:10" ht="22.9" customHeight="1" x14ac:dyDescent="0.2">
      <c r="A11" s="179" t="s">
        <v>12</v>
      </c>
      <c r="B11" s="64" t="s">
        <v>91</v>
      </c>
      <c r="C11" s="229" t="s">
        <v>196</v>
      </c>
      <c r="D11" s="3">
        <v>45</v>
      </c>
      <c r="E11" s="3">
        <v>3</v>
      </c>
      <c r="F11" s="3" t="s">
        <v>6</v>
      </c>
      <c r="G11" s="204">
        <v>15</v>
      </c>
      <c r="H11" s="204">
        <v>20</v>
      </c>
      <c r="I11" s="204">
        <v>10</v>
      </c>
      <c r="J11" s="151">
        <v>20</v>
      </c>
    </row>
    <row r="12" spans="1:10" ht="22.9" customHeight="1" x14ac:dyDescent="0.2">
      <c r="A12" s="179" t="s">
        <v>13</v>
      </c>
      <c r="B12" s="64" t="s">
        <v>92</v>
      </c>
      <c r="C12" s="64" t="s">
        <v>42</v>
      </c>
      <c r="D12" s="3">
        <v>60</v>
      </c>
      <c r="E12" s="3">
        <v>3</v>
      </c>
      <c r="F12" s="3" t="s">
        <v>171</v>
      </c>
      <c r="G12" s="204">
        <v>15</v>
      </c>
      <c r="H12" s="204">
        <v>45</v>
      </c>
      <c r="I12" s="204" t="s">
        <v>19</v>
      </c>
      <c r="J12" s="151">
        <v>10</v>
      </c>
    </row>
    <row r="13" spans="1:10" s="54" customFormat="1" ht="22.9" customHeight="1" x14ac:dyDescent="0.2">
      <c r="A13" s="174" t="s">
        <v>14</v>
      </c>
      <c r="B13" s="70" t="s">
        <v>63</v>
      </c>
      <c r="C13" s="70" t="s">
        <v>38</v>
      </c>
      <c r="D13" s="3">
        <v>40</v>
      </c>
      <c r="E13" s="3">
        <v>2</v>
      </c>
      <c r="F13" s="3" t="s">
        <v>171</v>
      </c>
      <c r="G13" s="204">
        <v>5</v>
      </c>
      <c r="H13" s="204">
        <v>30</v>
      </c>
      <c r="I13" s="204">
        <v>5</v>
      </c>
      <c r="J13" s="151">
        <v>5</v>
      </c>
    </row>
    <row r="14" spans="1:10" s="54" customFormat="1" ht="22.9" customHeight="1" x14ac:dyDescent="0.2">
      <c r="A14" s="174" t="s">
        <v>15</v>
      </c>
      <c r="B14" s="70" t="s">
        <v>64</v>
      </c>
      <c r="C14" s="70" t="s">
        <v>55</v>
      </c>
      <c r="D14" s="3">
        <v>25</v>
      </c>
      <c r="E14" s="3">
        <v>1</v>
      </c>
      <c r="F14" s="3" t="s">
        <v>171</v>
      </c>
      <c r="G14" s="204">
        <v>5</v>
      </c>
      <c r="H14" s="204">
        <v>20</v>
      </c>
      <c r="I14" s="204" t="s">
        <v>19</v>
      </c>
      <c r="J14" s="151">
        <v>5</v>
      </c>
    </row>
    <row r="15" spans="1:10" s="54" customFormat="1" ht="22.9" customHeight="1" x14ac:dyDescent="0.2">
      <c r="A15" s="174" t="s">
        <v>5</v>
      </c>
      <c r="B15" s="70" t="s">
        <v>94</v>
      </c>
      <c r="C15" s="70" t="s">
        <v>93</v>
      </c>
      <c r="D15" s="3">
        <v>45</v>
      </c>
      <c r="E15" s="3">
        <v>2</v>
      </c>
      <c r="F15" s="3" t="s">
        <v>171</v>
      </c>
      <c r="G15" s="204" t="s">
        <v>19</v>
      </c>
      <c r="H15" s="204">
        <v>35</v>
      </c>
      <c r="I15" s="204">
        <v>10</v>
      </c>
      <c r="J15" s="151">
        <v>10</v>
      </c>
    </row>
    <row r="16" spans="1:10" s="54" customFormat="1" ht="22.9" customHeight="1" x14ac:dyDescent="0.2">
      <c r="A16" s="174" t="s">
        <v>7</v>
      </c>
      <c r="B16" s="170" t="s">
        <v>67</v>
      </c>
      <c r="C16" s="98" t="s">
        <v>132</v>
      </c>
      <c r="D16" s="3">
        <v>45</v>
      </c>
      <c r="E16" s="3">
        <v>2</v>
      </c>
      <c r="F16" s="3" t="s">
        <v>171</v>
      </c>
      <c r="G16" s="204" t="s">
        <v>19</v>
      </c>
      <c r="H16" s="204">
        <v>35</v>
      </c>
      <c r="I16" s="204">
        <v>10</v>
      </c>
      <c r="J16" s="151">
        <v>5</v>
      </c>
    </row>
    <row r="17" spans="1:10" s="54" customFormat="1" ht="22.9" customHeight="1" x14ac:dyDescent="0.2">
      <c r="A17" s="174" t="s">
        <v>16</v>
      </c>
      <c r="B17" s="92" t="s">
        <v>95</v>
      </c>
      <c r="C17" s="92" t="s">
        <v>85</v>
      </c>
      <c r="D17" s="3">
        <v>15</v>
      </c>
      <c r="E17" s="3">
        <v>1</v>
      </c>
      <c r="F17" s="3" t="s">
        <v>171</v>
      </c>
      <c r="G17" s="204" t="s">
        <v>19</v>
      </c>
      <c r="H17" s="204">
        <v>15</v>
      </c>
      <c r="I17" s="204" t="s">
        <v>19</v>
      </c>
      <c r="J17" s="151">
        <v>10</v>
      </c>
    </row>
    <row r="18" spans="1:10" s="54" customFormat="1" ht="22.9" customHeight="1" x14ac:dyDescent="0.2">
      <c r="A18" s="174" t="s">
        <v>17</v>
      </c>
      <c r="B18" s="70" t="s">
        <v>189</v>
      </c>
      <c r="C18" s="167" t="s">
        <v>130</v>
      </c>
      <c r="D18" s="3">
        <v>12</v>
      </c>
      <c r="E18" s="3">
        <v>1</v>
      </c>
      <c r="F18" s="3" t="s">
        <v>171</v>
      </c>
      <c r="G18" s="204" t="s">
        <v>19</v>
      </c>
      <c r="H18" s="204">
        <v>4</v>
      </c>
      <c r="I18" s="204">
        <v>8</v>
      </c>
      <c r="J18" s="151">
        <v>10</v>
      </c>
    </row>
    <row r="19" spans="1:10" s="54" customFormat="1" ht="22.9" customHeight="1" x14ac:dyDescent="0.2">
      <c r="A19" s="174" t="s">
        <v>20</v>
      </c>
      <c r="B19" s="70" t="s">
        <v>96</v>
      </c>
      <c r="C19" s="70" t="s">
        <v>168</v>
      </c>
      <c r="D19" s="3">
        <v>20</v>
      </c>
      <c r="E19" s="3">
        <v>1</v>
      </c>
      <c r="F19" s="3" t="s">
        <v>171</v>
      </c>
      <c r="G19" s="204">
        <v>10</v>
      </c>
      <c r="H19" s="204">
        <v>10</v>
      </c>
      <c r="I19" s="204" t="s">
        <v>19</v>
      </c>
      <c r="J19" s="151">
        <v>20</v>
      </c>
    </row>
    <row r="20" spans="1:10" s="54" customFormat="1" ht="22.9" customHeight="1" x14ac:dyDescent="0.2">
      <c r="A20" s="174" t="s">
        <v>21</v>
      </c>
      <c r="B20" s="70" t="s">
        <v>82</v>
      </c>
      <c r="C20" s="70" t="s">
        <v>97</v>
      </c>
      <c r="D20" s="14">
        <v>30</v>
      </c>
      <c r="E20" s="14">
        <v>2</v>
      </c>
      <c r="F20" s="14" t="s">
        <v>171</v>
      </c>
      <c r="G20" s="15">
        <v>10</v>
      </c>
      <c r="H20" s="15">
        <v>15</v>
      </c>
      <c r="I20" s="15">
        <v>5</v>
      </c>
      <c r="J20" s="33">
        <v>10</v>
      </c>
    </row>
    <row r="21" spans="1:10" s="54" customFormat="1" ht="22.9" customHeight="1" thickBot="1" x14ac:dyDescent="0.25">
      <c r="A21" s="106" t="s">
        <v>22</v>
      </c>
      <c r="B21" s="155" t="s">
        <v>98</v>
      </c>
      <c r="C21" s="156" t="s">
        <v>38</v>
      </c>
      <c r="D21" s="4" t="s">
        <v>19</v>
      </c>
      <c r="E21" s="4">
        <v>1</v>
      </c>
      <c r="F21" s="4" t="s">
        <v>6</v>
      </c>
      <c r="G21" s="5" t="s">
        <v>19</v>
      </c>
      <c r="H21" s="5" t="s">
        <v>19</v>
      </c>
      <c r="I21" s="5" t="s">
        <v>19</v>
      </c>
      <c r="J21" s="160" t="s">
        <v>19</v>
      </c>
    </row>
    <row r="22" spans="1:10" ht="23.1" customHeight="1" thickBot="1" x14ac:dyDescent="0.25">
      <c r="A22" s="34"/>
      <c r="B22" s="76" t="s">
        <v>221</v>
      </c>
      <c r="C22" s="152"/>
      <c r="D22" s="37">
        <f>SUM(D4,D7:D21)</f>
        <v>532</v>
      </c>
      <c r="E22" s="37">
        <f>SUM(E4:E21)</f>
        <v>30</v>
      </c>
      <c r="F22" s="37" t="s">
        <v>19</v>
      </c>
      <c r="G22" s="37">
        <f>SUM(G4,G7:G21)</f>
        <v>80</v>
      </c>
      <c r="H22" s="37">
        <f>SUM(H4,H7:H21)</f>
        <v>349</v>
      </c>
      <c r="I22" s="37">
        <f>SUM(I4,I7:I21)</f>
        <v>103</v>
      </c>
      <c r="J22" s="38"/>
    </row>
    <row r="23" spans="1:10" ht="15.75" customHeight="1" x14ac:dyDescent="0.2">
      <c r="D23" s="54"/>
      <c r="E23" s="90"/>
      <c r="F23" s="54"/>
      <c r="G23" s="91"/>
      <c r="H23" s="91"/>
      <c r="I23" s="91"/>
      <c r="J23" s="91"/>
    </row>
    <row r="24" spans="1:10" ht="13.5" thickBot="1" x14ac:dyDescent="0.25">
      <c r="A24" s="293" t="s">
        <v>148</v>
      </c>
      <c r="B24" s="293"/>
      <c r="C24" s="293"/>
      <c r="D24" s="293"/>
      <c r="E24" s="293"/>
      <c r="F24" s="293"/>
      <c r="G24" s="293"/>
      <c r="H24" s="293"/>
      <c r="I24" s="293"/>
      <c r="J24" s="13"/>
    </row>
    <row r="25" spans="1:10" ht="39" customHeight="1" thickBot="1" x14ac:dyDescent="0.25">
      <c r="A25" s="157" t="s">
        <v>0</v>
      </c>
      <c r="B25" s="158" t="s">
        <v>134</v>
      </c>
      <c r="C25" s="158" t="s">
        <v>135</v>
      </c>
      <c r="D25" s="134" t="s">
        <v>136</v>
      </c>
      <c r="E25" s="134" t="s">
        <v>1</v>
      </c>
      <c r="F25" s="134" t="s">
        <v>137</v>
      </c>
      <c r="G25" s="134" t="s">
        <v>138</v>
      </c>
      <c r="H25" s="134" t="s">
        <v>139</v>
      </c>
      <c r="I25" s="134" t="s">
        <v>140</v>
      </c>
      <c r="J25" s="168" t="s">
        <v>141</v>
      </c>
    </row>
    <row r="26" spans="1:10" s="16" customFormat="1" ht="22.9" customHeight="1" x14ac:dyDescent="0.2">
      <c r="A26" s="303" t="s">
        <v>8</v>
      </c>
      <c r="B26" s="306" t="s">
        <v>99</v>
      </c>
      <c r="C26" s="99"/>
      <c r="D26" s="132">
        <v>60</v>
      </c>
      <c r="E26" s="302">
        <v>3</v>
      </c>
      <c r="F26" s="21" t="s">
        <v>142</v>
      </c>
      <c r="G26" s="132">
        <v>8</v>
      </c>
      <c r="H26" s="132">
        <v>42</v>
      </c>
      <c r="I26" s="132">
        <v>10</v>
      </c>
      <c r="J26" s="226" t="s">
        <v>19</v>
      </c>
    </row>
    <row r="27" spans="1:10" s="16" customFormat="1" ht="22.9" customHeight="1" x14ac:dyDescent="0.2">
      <c r="A27" s="304"/>
      <c r="B27" s="307"/>
      <c r="C27" s="242" t="s">
        <v>132</v>
      </c>
      <c r="D27" s="193">
        <v>40</v>
      </c>
      <c r="E27" s="291"/>
      <c r="F27" s="3" t="s">
        <v>142</v>
      </c>
      <c r="G27" s="193" t="s">
        <v>19</v>
      </c>
      <c r="H27" s="193">
        <v>30</v>
      </c>
      <c r="I27" s="193">
        <v>10</v>
      </c>
      <c r="J27" s="194">
        <v>5</v>
      </c>
    </row>
    <row r="28" spans="1:10" s="16" customFormat="1" ht="22.9" customHeight="1" x14ac:dyDescent="0.2">
      <c r="A28" s="305"/>
      <c r="B28" s="308"/>
      <c r="C28" s="187" t="s">
        <v>100</v>
      </c>
      <c r="D28" s="206">
        <v>20</v>
      </c>
      <c r="E28" s="292"/>
      <c r="F28" s="3" t="s">
        <v>142</v>
      </c>
      <c r="G28" s="206">
        <v>8</v>
      </c>
      <c r="H28" s="206">
        <v>12</v>
      </c>
      <c r="I28" s="206" t="s">
        <v>19</v>
      </c>
      <c r="J28" s="150">
        <v>5</v>
      </c>
    </row>
    <row r="29" spans="1:10" s="344" customFormat="1" ht="22.9" customHeight="1" x14ac:dyDescent="0.2">
      <c r="A29" s="139" t="s">
        <v>9</v>
      </c>
      <c r="B29" s="345" t="s">
        <v>88</v>
      </c>
      <c r="C29" s="82" t="s">
        <v>180</v>
      </c>
      <c r="D29" s="182">
        <v>30</v>
      </c>
      <c r="E29" s="182">
        <v>2</v>
      </c>
      <c r="F29" s="182" t="s">
        <v>6</v>
      </c>
      <c r="G29" s="83">
        <v>5</v>
      </c>
      <c r="H29" s="83">
        <v>20</v>
      </c>
      <c r="I29" s="83">
        <v>5</v>
      </c>
      <c r="J29" s="112">
        <v>20</v>
      </c>
    </row>
    <row r="30" spans="1:10" s="54" customFormat="1" ht="22.9" customHeight="1" x14ac:dyDescent="0.2">
      <c r="A30" s="174" t="s">
        <v>10</v>
      </c>
      <c r="B30" s="171" t="s">
        <v>101</v>
      </c>
      <c r="C30" s="70" t="s">
        <v>53</v>
      </c>
      <c r="D30" s="3">
        <v>25</v>
      </c>
      <c r="E30" s="3">
        <v>1</v>
      </c>
      <c r="F30" s="3" t="s">
        <v>142</v>
      </c>
      <c r="G30" s="204">
        <v>5</v>
      </c>
      <c r="H30" s="204">
        <v>18</v>
      </c>
      <c r="I30" s="204">
        <v>2</v>
      </c>
      <c r="J30" s="151">
        <v>5</v>
      </c>
    </row>
    <row r="31" spans="1:10" s="54" customFormat="1" ht="22.9" customHeight="1" x14ac:dyDescent="0.2">
      <c r="A31" s="174" t="s">
        <v>18</v>
      </c>
      <c r="B31" s="70" t="s">
        <v>102</v>
      </c>
      <c r="C31" s="70" t="s">
        <v>103</v>
      </c>
      <c r="D31" s="3">
        <v>15</v>
      </c>
      <c r="E31" s="3">
        <v>1</v>
      </c>
      <c r="F31" s="3" t="s">
        <v>142</v>
      </c>
      <c r="G31" s="204">
        <v>5</v>
      </c>
      <c r="H31" s="204">
        <v>10</v>
      </c>
      <c r="I31" s="204" t="s">
        <v>19</v>
      </c>
      <c r="J31" s="151">
        <v>10</v>
      </c>
    </row>
    <row r="32" spans="1:10" s="54" customFormat="1" ht="22.9" customHeight="1" x14ac:dyDescent="0.2">
      <c r="A32" s="283" t="s">
        <v>11</v>
      </c>
      <c r="B32" s="272" t="s">
        <v>104</v>
      </c>
      <c r="C32" s="107"/>
      <c r="D32" s="3">
        <v>45</v>
      </c>
      <c r="E32" s="296">
        <v>3</v>
      </c>
      <c r="F32" s="3" t="s">
        <v>142</v>
      </c>
      <c r="G32" s="3">
        <v>13</v>
      </c>
      <c r="H32" s="3">
        <v>24</v>
      </c>
      <c r="I32" s="3">
        <v>8</v>
      </c>
      <c r="J32" s="151" t="s">
        <v>19</v>
      </c>
    </row>
    <row r="33" spans="1:11" s="54" customFormat="1" ht="22.9" customHeight="1" x14ac:dyDescent="0.2">
      <c r="A33" s="283"/>
      <c r="B33" s="272"/>
      <c r="C33" s="70" t="s">
        <v>193</v>
      </c>
      <c r="D33" s="204">
        <v>25</v>
      </c>
      <c r="E33" s="296"/>
      <c r="F33" s="3" t="s">
        <v>142</v>
      </c>
      <c r="G33" s="204">
        <v>7</v>
      </c>
      <c r="H33" s="204">
        <v>14</v>
      </c>
      <c r="I33" s="204">
        <v>4</v>
      </c>
      <c r="J33" s="151">
        <v>5</v>
      </c>
      <c r="K33" s="88"/>
    </row>
    <row r="34" spans="1:11" s="54" customFormat="1" ht="22.9" customHeight="1" x14ac:dyDescent="0.2">
      <c r="A34" s="283"/>
      <c r="B34" s="272"/>
      <c r="C34" s="166" t="s">
        <v>122</v>
      </c>
      <c r="D34" s="15">
        <v>20</v>
      </c>
      <c r="E34" s="296"/>
      <c r="F34" s="3" t="s">
        <v>142</v>
      </c>
      <c r="G34" s="15">
        <v>6</v>
      </c>
      <c r="H34" s="15">
        <v>10</v>
      </c>
      <c r="I34" s="15">
        <v>4</v>
      </c>
      <c r="J34" s="33">
        <v>10</v>
      </c>
    </row>
    <row r="35" spans="1:11" s="54" customFormat="1" ht="22.9" customHeight="1" x14ac:dyDescent="0.2">
      <c r="A35" s="174" t="s">
        <v>12</v>
      </c>
      <c r="B35" s="94" t="s">
        <v>105</v>
      </c>
      <c r="C35" s="70" t="s">
        <v>106</v>
      </c>
      <c r="D35" s="3">
        <v>30</v>
      </c>
      <c r="E35" s="3">
        <v>2</v>
      </c>
      <c r="F35" s="3" t="s">
        <v>142</v>
      </c>
      <c r="G35" s="204">
        <v>5</v>
      </c>
      <c r="H35" s="204">
        <v>10</v>
      </c>
      <c r="I35" s="204">
        <v>15</v>
      </c>
      <c r="J35" s="151">
        <v>10</v>
      </c>
    </row>
    <row r="36" spans="1:11" s="54" customFormat="1" ht="22.9" customHeight="1" x14ac:dyDescent="0.2">
      <c r="A36" s="174" t="s">
        <v>13</v>
      </c>
      <c r="B36" s="70" t="s">
        <v>107</v>
      </c>
      <c r="C36" s="70" t="s">
        <v>108</v>
      </c>
      <c r="D36" s="3">
        <v>60</v>
      </c>
      <c r="E36" s="3">
        <v>3</v>
      </c>
      <c r="F36" s="3" t="s">
        <v>6</v>
      </c>
      <c r="G36" s="204">
        <v>15</v>
      </c>
      <c r="H36" s="204">
        <v>30</v>
      </c>
      <c r="I36" s="204">
        <v>15</v>
      </c>
      <c r="J36" s="151">
        <v>10</v>
      </c>
    </row>
    <row r="37" spans="1:11" s="54" customFormat="1" ht="22.9" customHeight="1" x14ac:dyDescent="0.2">
      <c r="A37" s="174" t="s">
        <v>14</v>
      </c>
      <c r="B37" s="70" t="s">
        <v>92</v>
      </c>
      <c r="C37" s="70" t="s">
        <v>42</v>
      </c>
      <c r="D37" s="3">
        <v>35</v>
      </c>
      <c r="E37" s="3">
        <v>2</v>
      </c>
      <c r="F37" s="3" t="s">
        <v>142</v>
      </c>
      <c r="G37" s="204">
        <v>10</v>
      </c>
      <c r="H37" s="204">
        <v>25</v>
      </c>
      <c r="I37" s="204" t="s">
        <v>19</v>
      </c>
      <c r="J37" s="151">
        <v>10</v>
      </c>
    </row>
    <row r="38" spans="1:11" s="54" customFormat="1" ht="22.9" customHeight="1" x14ac:dyDescent="0.2">
      <c r="A38" s="174" t="s">
        <v>15</v>
      </c>
      <c r="B38" s="70" t="s">
        <v>63</v>
      </c>
      <c r="C38" s="70" t="s">
        <v>38</v>
      </c>
      <c r="D38" s="3">
        <v>40</v>
      </c>
      <c r="E38" s="3">
        <v>2</v>
      </c>
      <c r="F38" s="3" t="s">
        <v>142</v>
      </c>
      <c r="G38" s="204">
        <v>5</v>
      </c>
      <c r="H38" s="204">
        <v>30</v>
      </c>
      <c r="I38" s="204">
        <v>5</v>
      </c>
      <c r="J38" s="151">
        <v>5</v>
      </c>
    </row>
    <row r="39" spans="1:11" s="54" customFormat="1" ht="22.9" customHeight="1" x14ac:dyDescent="0.2">
      <c r="A39" s="174" t="s">
        <v>5</v>
      </c>
      <c r="B39" s="70" t="s">
        <v>64</v>
      </c>
      <c r="C39" s="70" t="s">
        <v>55</v>
      </c>
      <c r="D39" s="3">
        <v>60</v>
      </c>
      <c r="E39" s="3">
        <v>3</v>
      </c>
      <c r="F39" s="3" t="s">
        <v>142</v>
      </c>
      <c r="G39" s="204">
        <v>10</v>
      </c>
      <c r="H39" s="204">
        <v>45</v>
      </c>
      <c r="I39" s="204">
        <v>5</v>
      </c>
      <c r="J39" s="151">
        <v>5</v>
      </c>
    </row>
    <row r="40" spans="1:11" s="54" customFormat="1" ht="22.9" customHeight="1" x14ac:dyDescent="0.2">
      <c r="A40" s="174" t="s">
        <v>7</v>
      </c>
      <c r="B40" s="70" t="s">
        <v>109</v>
      </c>
      <c r="C40" s="92" t="s">
        <v>169</v>
      </c>
      <c r="D40" s="204">
        <v>10</v>
      </c>
      <c r="E40" s="3">
        <v>1</v>
      </c>
      <c r="F40" s="3" t="s">
        <v>142</v>
      </c>
      <c r="G40" s="204" t="s">
        <v>19</v>
      </c>
      <c r="H40" s="204">
        <v>10</v>
      </c>
      <c r="I40" s="204" t="s">
        <v>19</v>
      </c>
      <c r="J40" s="151">
        <v>10</v>
      </c>
    </row>
    <row r="41" spans="1:11" s="54" customFormat="1" ht="22.9" customHeight="1" x14ac:dyDescent="0.2">
      <c r="A41" s="174" t="s">
        <v>16</v>
      </c>
      <c r="B41" s="70" t="s">
        <v>190</v>
      </c>
      <c r="C41" s="167" t="s">
        <v>130</v>
      </c>
      <c r="D41" s="3">
        <v>12</v>
      </c>
      <c r="E41" s="3">
        <v>1</v>
      </c>
      <c r="F41" s="3" t="s">
        <v>142</v>
      </c>
      <c r="G41" s="204" t="s">
        <v>19</v>
      </c>
      <c r="H41" s="204">
        <v>4</v>
      </c>
      <c r="I41" s="204">
        <v>8</v>
      </c>
      <c r="J41" s="151">
        <v>10</v>
      </c>
    </row>
    <row r="42" spans="1:11" s="54" customFormat="1" ht="22.9" customHeight="1" x14ac:dyDescent="0.2">
      <c r="A42" s="174" t="s">
        <v>17</v>
      </c>
      <c r="B42" s="70" t="s">
        <v>173</v>
      </c>
      <c r="C42" s="95" t="s">
        <v>177</v>
      </c>
      <c r="D42" s="204">
        <v>20</v>
      </c>
      <c r="E42" s="3">
        <v>1</v>
      </c>
      <c r="F42" s="3" t="s">
        <v>142</v>
      </c>
      <c r="G42" s="204">
        <v>10</v>
      </c>
      <c r="H42" s="204">
        <v>10</v>
      </c>
      <c r="I42" s="204" t="s">
        <v>19</v>
      </c>
      <c r="J42" s="151">
        <v>20</v>
      </c>
    </row>
    <row r="43" spans="1:11" s="54" customFormat="1" ht="22.9" customHeight="1" x14ac:dyDescent="0.2">
      <c r="A43" s="189" t="s">
        <v>20</v>
      </c>
      <c r="B43" s="238" t="s">
        <v>54</v>
      </c>
      <c r="C43" s="238"/>
      <c r="D43" s="14">
        <v>30</v>
      </c>
      <c r="E43" s="14">
        <v>2</v>
      </c>
      <c r="F43" s="14" t="s">
        <v>142</v>
      </c>
      <c r="G43" s="15" t="s">
        <v>19</v>
      </c>
      <c r="H43" s="15">
        <v>30</v>
      </c>
      <c r="I43" s="15" t="s">
        <v>19</v>
      </c>
      <c r="J43" s="33">
        <v>10</v>
      </c>
    </row>
    <row r="44" spans="1:11" s="344" customFormat="1" ht="22.9" customHeight="1" thickBot="1" x14ac:dyDescent="0.25">
      <c r="A44" s="239" t="s">
        <v>21</v>
      </c>
      <c r="B44" s="268" t="s">
        <v>54</v>
      </c>
      <c r="C44" s="268"/>
      <c r="D44" s="263">
        <v>30</v>
      </c>
      <c r="E44" s="263">
        <v>2</v>
      </c>
      <c r="F44" s="263" t="s">
        <v>142</v>
      </c>
      <c r="G44" s="30" t="s">
        <v>19</v>
      </c>
      <c r="H44" s="30">
        <v>30</v>
      </c>
      <c r="I44" s="30" t="s">
        <v>19</v>
      </c>
      <c r="J44" s="113">
        <v>10</v>
      </c>
    </row>
    <row r="45" spans="1:11" ht="23.1" customHeight="1" thickBot="1" x14ac:dyDescent="0.25">
      <c r="A45" s="124"/>
      <c r="B45" s="11" t="s">
        <v>222</v>
      </c>
      <c r="C45" s="264"/>
      <c r="D45" s="6">
        <f>SUM(D26,D29:D32,D35:D44)</f>
        <v>502</v>
      </c>
      <c r="E45" s="6">
        <f>SUM(E26:E44)</f>
        <v>29</v>
      </c>
      <c r="F45" s="6"/>
      <c r="G45" s="6">
        <f>SUM(G26,G29:G32,G35:G44)</f>
        <v>91</v>
      </c>
      <c r="H45" s="6">
        <f>SUM(H26,H29:H32,H35:H44)</f>
        <v>338</v>
      </c>
      <c r="I45" s="6">
        <f>SUM(I26,I29:I32,I35:I44)</f>
        <v>73</v>
      </c>
      <c r="J45" s="7"/>
    </row>
    <row r="46" spans="1:11" ht="22.9" customHeight="1" thickBot="1" x14ac:dyDescent="0.25">
      <c r="A46" s="159" t="s">
        <v>22</v>
      </c>
      <c r="B46" s="66" t="s">
        <v>208</v>
      </c>
      <c r="C46" s="62"/>
      <c r="D46" s="346">
        <v>320</v>
      </c>
      <c r="E46" s="4">
        <v>4</v>
      </c>
      <c r="F46" s="4" t="s">
        <v>153</v>
      </c>
      <c r="G46" s="5" t="s">
        <v>19</v>
      </c>
      <c r="H46" s="5" t="s">
        <v>19</v>
      </c>
      <c r="I46" s="5" t="s">
        <v>19</v>
      </c>
      <c r="J46" s="160"/>
    </row>
    <row r="47" spans="1:11" ht="22.9" customHeight="1" thickBot="1" x14ac:dyDescent="0.25">
      <c r="A47" s="34"/>
      <c r="B47" s="35" t="s">
        <v>221</v>
      </c>
      <c r="C47" s="36"/>
      <c r="D47" s="37">
        <f>D45+D46</f>
        <v>822</v>
      </c>
      <c r="E47" s="37">
        <f>E45+E46</f>
        <v>33</v>
      </c>
      <c r="F47" s="37" t="s">
        <v>19</v>
      </c>
      <c r="G47" s="37"/>
      <c r="H47" s="37"/>
      <c r="I47" s="37"/>
      <c r="J47" s="38"/>
    </row>
    <row r="48" spans="1:11" ht="22.9" customHeight="1" thickBot="1" x14ac:dyDescent="0.25">
      <c r="A48" s="256"/>
      <c r="B48" s="257" t="s">
        <v>217</v>
      </c>
      <c r="C48" s="254"/>
      <c r="D48" s="254">
        <f>D22+D47</f>
        <v>1354</v>
      </c>
      <c r="E48" s="254">
        <f>E22+E47</f>
        <v>63</v>
      </c>
      <c r="F48" s="254"/>
      <c r="G48" s="254">
        <f>SUM(G22,G45)</f>
        <v>171</v>
      </c>
      <c r="H48" s="254">
        <f>SUM(H22,H45)</f>
        <v>687</v>
      </c>
      <c r="I48" s="254">
        <f>SUM(I22,I45)</f>
        <v>176</v>
      </c>
      <c r="J48" s="258"/>
    </row>
    <row r="49" spans="1:10" s="39" customFormat="1" ht="12.75" customHeight="1" x14ac:dyDescent="0.2">
      <c r="A49" s="270" t="s">
        <v>174</v>
      </c>
      <c r="B49" s="270"/>
      <c r="C49" s="270"/>
      <c r="D49" s="9"/>
      <c r="E49" s="52"/>
      <c r="F49" s="52"/>
      <c r="G49" s="109"/>
      <c r="H49" s="110"/>
      <c r="I49" s="111"/>
      <c r="J49" s="111"/>
    </row>
  </sheetData>
  <mergeCells count="14">
    <mergeCell ref="A49:C49"/>
    <mergeCell ref="A1:G1"/>
    <mergeCell ref="A24:I24"/>
    <mergeCell ref="B32:B34"/>
    <mergeCell ref="A2:I2"/>
    <mergeCell ref="A32:A34"/>
    <mergeCell ref="A4:A6"/>
    <mergeCell ref="E32:E34"/>
    <mergeCell ref="F4:F6"/>
    <mergeCell ref="E4:E6"/>
    <mergeCell ref="B4:B6"/>
    <mergeCell ref="E26:E28"/>
    <mergeCell ref="A26:A28"/>
    <mergeCell ref="B26:B28"/>
  </mergeCells>
  <phoneticPr fontId="3" type="noConversion"/>
  <pageMargins left="0.74803149606299213" right="0.74803149606299213" top="0.19685039370078741" bottom="0.19685039370078741" header="0.51181102362204722" footer="0.51181102362204722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13" zoomScale="80" zoomScaleNormal="80" workbookViewId="0">
      <selection activeCell="R33" sqref="R33"/>
    </sheetView>
  </sheetViews>
  <sheetFormatPr defaultColWidth="9.140625" defaultRowHeight="12.75" x14ac:dyDescent="0.2"/>
  <cols>
    <col min="1" max="1" width="5" style="60" customWidth="1"/>
    <col min="2" max="2" width="40.7109375" style="51" customWidth="1"/>
    <col min="3" max="3" width="48.7109375" style="51" customWidth="1"/>
    <col min="4" max="7" width="8.28515625" style="51" customWidth="1"/>
    <col min="8" max="8" width="12" style="51" customWidth="1"/>
    <col min="9" max="10" width="8.28515625" style="51" customWidth="1"/>
    <col min="11" max="16384" width="9.140625" style="51"/>
  </cols>
  <sheetData>
    <row r="1" spans="1:10" ht="17.45" customHeight="1" x14ac:dyDescent="0.2">
      <c r="A1" s="269" t="s">
        <v>194</v>
      </c>
      <c r="B1" s="269"/>
      <c r="C1" s="269"/>
      <c r="D1" s="269"/>
      <c r="E1" s="269"/>
      <c r="F1" s="269"/>
      <c r="G1" s="269"/>
    </row>
    <row r="2" spans="1:10" ht="13.5" thickBot="1" x14ac:dyDescent="0.25">
      <c r="A2" s="293" t="s">
        <v>149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0" ht="39" customHeight="1" thickBot="1" x14ac:dyDescent="0.25">
      <c r="A3" s="137" t="s">
        <v>0</v>
      </c>
      <c r="B3" s="138" t="s">
        <v>134</v>
      </c>
      <c r="C3" s="138" t="s">
        <v>135</v>
      </c>
      <c r="D3" s="140" t="s">
        <v>136</v>
      </c>
      <c r="E3" s="140" t="s">
        <v>1</v>
      </c>
      <c r="F3" s="140" t="s">
        <v>137</v>
      </c>
      <c r="G3" s="140" t="s">
        <v>138</v>
      </c>
      <c r="H3" s="134" t="s">
        <v>139</v>
      </c>
      <c r="I3" s="140" t="s">
        <v>140</v>
      </c>
      <c r="J3" s="145" t="s">
        <v>141</v>
      </c>
    </row>
    <row r="4" spans="1:10" ht="22.9" customHeight="1" x14ac:dyDescent="0.2">
      <c r="A4" s="178" t="s">
        <v>8</v>
      </c>
      <c r="B4" s="162" t="s">
        <v>99</v>
      </c>
      <c r="C4" s="162" t="s">
        <v>100</v>
      </c>
      <c r="D4" s="99">
        <v>50</v>
      </c>
      <c r="E4" s="99">
        <v>3</v>
      </c>
      <c r="F4" s="99" t="s">
        <v>142</v>
      </c>
      <c r="G4" s="81">
        <v>10</v>
      </c>
      <c r="H4" s="81">
        <v>35</v>
      </c>
      <c r="I4" s="81">
        <v>5</v>
      </c>
      <c r="J4" s="149">
        <v>5</v>
      </c>
    </row>
    <row r="5" spans="1:10" s="344" customFormat="1" ht="22.9" customHeight="1" x14ac:dyDescent="0.2">
      <c r="A5" s="139" t="s">
        <v>9</v>
      </c>
      <c r="B5" s="82" t="s">
        <v>110</v>
      </c>
      <c r="C5" s="82" t="s">
        <v>179</v>
      </c>
      <c r="D5" s="182">
        <v>25</v>
      </c>
      <c r="E5" s="182">
        <v>2</v>
      </c>
      <c r="F5" s="182" t="s">
        <v>6</v>
      </c>
      <c r="G5" s="83" t="s">
        <v>19</v>
      </c>
      <c r="H5" s="83">
        <v>15</v>
      </c>
      <c r="I5" s="83">
        <v>10</v>
      </c>
      <c r="J5" s="112">
        <v>20</v>
      </c>
    </row>
    <row r="6" spans="1:10" s="54" customFormat="1" ht="22.9" customHeight="1" x14ac:dyDescent="0.2">
      <c r="A6" s="174" t="s">
        <v>10</v>
      </c>
      <c r="B6" s="96" t="s">
        <v>111</v>
      </c>
      <c r="C6" s="170" t="s">
        <v>112</v>
      </c>
      <c r="D6" s="177">
        <v>15</v>
      </c>
      <c r="E6" s="177">
        <v>1</v>
      </c>
      <c r="F6" s="177" t="s">
        <v>142</v>
      </c>
      <c r="G6" s="86" t="s">
        <v>19</v>
      </c>
      <c r="H6" s="86" t="s">
        <v>19</v>
      </c>
      <c r="I6" s="86">
        <v>15</v>
      </c>
      <c r="J6" s="97">
        <v>10</v>
      </c>
    </row>
    <row r="7" spans="1:10" s="54" customFormat="1" ht="22.9" customHeight="1" x14ac:dyDescent="0.2">
      <c r="A7" s="174" t="s">
        <v>18</v>
      </c>
      <c r="B7" s="170" t="s">
        <v>113</v>
      </c>
      <c r="C7" s="92" t="s">
        <v>85</v>
      </c>
      <c r="D7" s="177">
        <v>15</v>
      </c>
      <c r="E7" s="177">
        <v>1</v>
      </c>
      <c r="F7" s="177" t="s">
        <v>6</v>
      </c>
      <c r="G7" s="86" t="s">
        <v>19</v>
      </c>
      <c r="H7" s="86">
        <v>15</v>
      </c>
      <c r="I7" s="86" t="s">
        <v>19</v>
      </c>
      <c r="J7" s="97">
        <v>10</v>
      </c>
    </row>
    <row r="8" spans="1:10" s="54" customFormat="1" ht="22.9" customHeight="1" x14ac:dyDescent="0.2">
      <c r="A8" s="174" t="s">
        <v>11</v>
      </c>
      <c r="B8" s="96" t="s">
        <v>114</v>
      </c>
      <c r="C8" s="170" t="s">
        <v>170</v>
      </c>
      <c r="D8" s="177">
        <v>55</v>
      </c>
      <c r="E8" s="177">
        <v>3</v>
      </c>
      <c r="F8" s="177" t="s">
        <v>142</v>
      </c>
      <c r="G8" s="86">
        <v>10</v>
      </c>
      <c r="H8" s="86">
        <v>40</v>
      </c>
      <c r="I8" s="86">
        <v>5</v>
      </c>
      <c r="J8" s="97">
        <v>5</v>
      </c>
    </row>
    <row r="9" spans="1:10" s="54" customFormat="1" ht="22.9" customHeight="1" x14ac:dyDescent="0.2">
      <c r="A9" s="174" t="s">
        <v>12</v>
      </c>
      <c r="B9" s="170" t="s">
        <v>115</v>
      </c>
      <c r="C9" s="170" t="s">
        <v>116</v>
      </c>
      <c r="D9" s="177">
        <v>45</v>
      </c>
      <c r="E9" s="177">
        <v>2</v>
      </c>
      <c r="F9" s="177" t="s">
        <v>6</v>
      </c>
      <c r="G9" s="86">
        <v>10</v>
      </c>
      <c r="H9" s="86">
        <v>25</v>
      </c>
      <c r="I9" s="86">
        <v>10</v>
      </c>
      <c r="J9" s="97">
        <v>5</v>
      </c>
    </row>
    <row r="10" spans="1:10" s="54" customFormat="1" ht="22.9" customHeight="1" x14ac:dyDescent="0.2">
      <c r="A10" s="174" t="s">
        <v>13</v>
      </c>
      <c r="B10" s="96" t="s">
        <v>117</v>
      </c>
      <c r="C10" s="170" t="s">
        <v>93</v>
      </c>
      <c r="D10" s="177">
        <v>45</v>
      </c>
      <c r="E10" s="177">
        <v>2</v>
      </c>
      <c r="F10" s="177" t="s">
        <v>142</v>
      </c>
      <c r="G10" s="86">
        <v>10</v>
      </c>
      <c r="H10" s="86">
        <v>30</v>
      </c>
      <c r="I10" s="86">
        <v>5</v>
      </c>
      <c r="J10" s="97">
        <v>5</v>
      </c>
    </row>
    <row r="11" spans="1:10" s="54" customFormat="1" ht="22.9" customHeight="1" x14ac:dyDescent="0.2">
      <c r="A11" s="174" t="s">
        <v>14</v>
      </c>
      <c r="B11" s="170" t="s">
        <v>92</v>
      </c>
      <c r="C11" s="170" t="s">
        <v>42</v>
      </c>
      <c r="D11" s="177">
        <v>40</v>
      </c>
      <c r="E11" s="177">
        <v>2</v>
      </c>
      <c r="F11" s="177" t="s">
        <v>142</v>
      </c>
      <c r="G11" s="86">
        <v>10</v>
      </c>
      <c r="H11" s="86">
        <v>30</v>
      </c>
      <c r="I11" s="86" t="s">
        <v>19</v>
      </c>
      <c r="J11" s="97">
        <v>10</v>
      </c>
    </row>
    <row r="12" spans="1:10" s="54" customFormat="1" ht="22.9" customHeight="1" x14ac:dyDescent="0.2">
      <c r="A12" s="174" t="s">
        <v>15</v>
      </c>
      <c r="B12" s="170" t="s">
        <v>182</v>
      </c>
      <c r="C12" s="170" t="s">
        <v>181</v>
      </c>
      <c r="D12" s="177">
        <f>SUM(G12:I12)</f>
        <v>30</v>
      </c>
      <c r="E12" s="177">
        <v>1</v>
      </c>
      <c r="F12" s="177" t="s">
        <v>142</v>
      </c>
      <c r="G12" s="86">
        <v>5</v>
      </c>
      <c r="H12" s="86">
        <v>15</v>
      </c>
      <c r="I12" s="86">
        <v>10</v>
      </c>
      <c r="J12" s="97">
        <v>5</v>
      </c>
    </row>
    <row r="13" spans="1:10" s="54" customFormat="1" ht="22.9" customHeight="1" x14ac:dyDescent="0.2">
      <c r="A13" s="174" t="s">
        <v>5</v>
      </c>
      <c r="B13" s="96" t="s">
        <v>118</v>
      </c>
      <c r="C13" s="170" t="s">
        <v>53</v>
      </c>
      <c r="D13" s="177">
        <v>55</v>
      </c>
      <c r="E13" s="177">
        <v>3</v>
      </c>
      <c r="F13" s="177" t="s">
        <v>142</v>
      </c>
      <c r="G13" s="86">
        <v>15</v>
      </c>
      <c r="H13" s="86">
        <v>30</v>
      </c>
      <c r="I13" s="86">
        <v>10</v>
      </c>
      <c r="J13" s="97">
        <v>10</v>
      </c>
    </row>
    <row r="14" spans="1:10" s="54" customFormat="1" ht="22.9" customHeight="1" x14ac:dyDescent="0.2">
      <c r="A14" s="174" t="s">
        <v>7</v>
      </c>
      <c r="B14" s="74" t="s">
        <v>63</v>
      </c>
      <c r="C14" s="170" t="s">
        <v>38</v>
      </c>
      <c r="D14" s="177">
        <v>30</v>
      </c>
      <c r="E14" s="177">
        <v>2</v>
      </c>
      <c r="F14" s="177" t="s">
        <v>142</v>
      </c>
      <c r="G14" s="86">
        <v>5</v>
      </c>
      <c r="H14" s="86">
        <v>25</v>
      </c>
      <c r="I14" s="86" t="s">
        <v>19</v>
      </c>
      <c r="J14" s="97">
        <v>5</v>
      </c>
    </row>
    <row r="15" spans="1:10" s="54" customFormat="1" ht="22.9" customHeight="1" x14ac:dyDescent="0.2">
      <c r="A15" s="174" t="s">
        <v>16</v>
      </c>
      <c r="B15" s="96" t="s">
        <v>64</v>
      </c>
      <c r="C15" s="170" t="s">
        <v>55</v>
      </c>
      <c r="D15" s="177">
        <v>68</v>
      </c>
      <c r="E15" s="177">
        <v>3</v>
      </c>
      <c r="F15" s="177" t="s">
        <v>142</v>
      </c>
      <c r="G15" s="86">
        <v>8</v>
      </c>
      <c r="H15" s="86">
        <v>60</v>
      </c>
      <c r="I15" s="86" t="s">
        <v>19</v>
      </c>
      <c r="J15" s="97">
        <v>5</v>
      </c>
    </row>
    <row r="16" spans="1:10" s="54" customFormat="1" ht="22.9" customHeight="1" x14ac:dyDescent="0.2">
      <c r="A16" s="174" t="s">
        <v>17</v>
      </c>
      <c r="B16" s="170" t="s">
        <v>191</v>
      </c>
      <c r="C16" s="73" t="s">
        <v>130</v>
      </c>
      <c r="D16" s="177">
        <v>12</v>
      </c>
      <c r="E16" s="177">
        <v>1</v>
      </c>
      <c r="F16" s="177" t="s">
        <v>142</v>
      </c>
      <c r="G16" s="86" t="s">
        <v>19</v>
      </c>
      <c r="H16" s="86">
        <v>4</v>
      </c>
      <c r="I16" s="86">
        <v>8</v>
      </c>
      <c r="J16" s="97">
        <v>10</v>
      </c>
    </row>
    <row r="17" spans="1:10" s="344" customFormat="1" ht="22.9" customHeight="1" x14ac:dyDescent="0.2">
      <c r="A17" s="139" t="s">
        <v>20</v>
      </c>
      <c r="B17" s="266" t="s">
        <v>119</v>
      </c>
      <c r="C17" s="267" t="s">
        <v>223</v>
      </c>
      <c r="D17" s="182">
        <v>20</v>
      </c>
      <c r="E17" s="182">
        <v>1</v>
      </c>
      <c r="F17" s="182" t="s">
        <v>142</v>
      </c>
      <c r="G17" s="182">
        <v>10</v>
      </c>
      <c r="H17" s="182">
        <v>10</v>
      </c>
      <c r="I17" s="182" t="s">
        <v>19</v>
      </c>
      <c r="J17" s="112">
        <v>20</v>
      </c>
    </row>
    <row r="18" spans="1:10" s="54" customFormat="1" ht="22.9" customHeight="1" thickBot="1" x14ac:dyDescent="0.25">
      <c r="A18" s="106" t="s">
        <v>21</v>
      </c>
      <c r="B18" s="163" t="s">
        <v>82</v>
      </c>
      <c r="C18" s="164" t="s">
        <v>83</v>
      </c>
      <c r="D18" s="4">
        <v>20</v>
      </c>
      <c r="E18" s="4">
        <v>1</v>
      </c>
      <c r="F18" s="4" t="s">
        <v>142</v>
      </c>
      <c r="G18" s="5">
        <v>5</v>
      </c>
      <c r="H18" s="208">
        <v>15</v>
      </c>
      <c r="I18" s="5" t="s">
        <v>19</v>
      </c>
      <c r="J18" s="160">
        <v>5</v>
      </c>
    </row>
    <row r="19" spans="1:10" ht="22.9" customHeight="1" thickBot="1" x14ac:dyDescent="0.25">
      <c r="A19" s="34"/>
      <c r="B19" s="76" t="s">
        <v>221</v>
      </c>
      <c r="C19" s="152"/>
      <c r="D19" s="37">
        <f>SUM(D4:D17,D18)</f>
        <v>525</v>
      </c>
      <c r="E19" s="37">
        <f>SUM(E4:E18)</f>
        <v>28</v>
      </c>
      <c r="F19" s="37" t="s">
        <v>19</v>
      </c>
      <c r="G19" s="37">
        <f>SUM(G4:G18)</f>
        <v>98</v>
      </c>
      <c r="H19" s="37">
        <f>SUM(H4:H18)</f>
        <v>349</v>
      </c>
      <c r="I19" s="37">
        <f>SUM(I4:I18)</f>
        <v>78</v>
      </c>
      <c r="J19" s="38"/>
    </row>
    <row r="20" spans="1:10" ht="17.45" customHeight="1" x14ac:dyDescent="0.2">
      <c r="A20" s="104"/>
      <c r="B20" s="54"/>
      <c r="C20" s="54"/>
      <c r="D20" s="54"/>
      <c r="E20" s="54"/>
      <c r="F20" s="54"/>
      <c r="G20" s="91"/>
      <c r="H20" s="91"/>
      <c r="I20" s="91"/>
      <c r="J20" s="91"/>
    </row>
    <row r="21" spans="1:10" ht="13.5" thickBot="1" x14ac:dyDescent="0.25">
      <c r="A21" s="310" t="s">
        <v>150</v>
      </c>
      <c r="B21" s="310"/>
      <c r="C21" s="310"/>
      <c r="D21" s="310"/>
      <c r="E21" s="310"/>
      <c r="F21" s="310"/>
      <c r="G21" s="310"/>
      <c r="H21" s="310"/>
      <c r="I21" s="310"/>
      <c r="J21" s="310"/>
    </row>
    <row r="22" spans="1:10" ht="39" customHeight="1" thickBot="1" x14ac:dyDescent="0.25">
      <c r="A22" s="137" t="s">
        <v>0</v>
      </c>
      <c r="B22" s="138" t="s">
        <v>134</v>
      </c>
      <c r="C22" s="138" t="s">
        <v>135</v>
      </c>
      <c r="D22" s="140" t="s">
        <v>136</v>
      </c>
      <c r="E22" s="140" t="s">
        <v>1</v>
      </c>
      <c r="F22" s="140" t="s">
        <v>137</v>
      </c>
      <c r="G22" s="140" t="s">
        <v>138</v>
      </c>
      <c r="H22" s="134" t="s">
        <v>139</v>
      </c>
      <c r="I22" s="140" t="s">
        <v>140</v>
      </c>
      <c r="J22" s="145" t="s">
        <v>141</v>
      </c>
    </row>
    <row r="23" spans="1:10" s="54" customFormat="1" ht="22.9" customHeight="1" x14ac:dyDescent="0.2">
      <c r="A23" s="173" t="s">
        <v>8</v>
      </c>
      <c r="B23" s="165" t="s">
        <v>99</v>
      </c>
      <c r="C23" s="165" t="s">
        <v>100</v>
      </c>
      <c r="D23" s="99">
        <v>65</v>
      </c>
      <c r="E23" s="99">
        <v>3</v>
      </c>
      <c r="F23" s="99" t="s">
        <v>142</v>
      </c>
      <c r="G23" s="81">
        <v>10</v>
      </c>
      <c r="H23" s="81">
        <v>55</v>
      </c>
      <c r="I23" s="81" t="s">
        <v>19</v>
      </c>
      <c r="J23" s="149">
        <v>5</v>
      </c>
    </row>
    <row r="24" spans="1:10" s="54" customFormat="1" ht="22.9" customHeight="1" x14ac:dyDescent="0.2">
      <c r="A24" s="174" t="s">
        <v>9</v>
      </c>
      <c r="B24" s="96" t="s">
        <v>120</v>
      </c>
      <c r="C24" s="244" t="s">
        <v>201</v>
      </c>
      <c r="D24" s="177">
        <v>70</v>
      </c>
      <c r="E24" s="177">
        <v>3</v>
      </c>
      <c r="F24" s="177" t="s">
        <v>142</v>
      </c>
      <c r="G24" s="86">
        <v>10</v>
      </c>
      <c r="H24" s="86">
        <v>50</v>
      </c>
      <c r="I24" s="86">
        <v>10</v>
      </c>
      <c r="J24" s="97">
        <v>5</v>
      </c>
    </row>
    <row r="25" spans="1:10" s="54" customFormat="1" ht="22.9" customHeight="1" x14ac:dyDescent="0.2">
      <c r="A25" s="174" t="s">
        <v>10</v>
      </c>
      <c r="B25" s="96" t="s">
        <v>121</v>
      </c>
      <c r="C25" s="92" t="s">
        <v>122</v>
      </c>
      <c r="D25" s="177">
        <v>26</v>
      </c>
      <c r="E25" s="177">
        <v>2</v>
      </c>
      <c r="F25" s="177" t="s">
        <v>142</v>
      </c>
      <c r="G25" s="86">
        <v>6</v>
      </c>
      <c r="H25" s="86">
        <v>20</v>
      </c>
      <c r="I25" s="86" t="s">
        <v>19</v>
      </c>
      <c r="J25" s="97">
        <v>5</v>
      </c>
    </row>
    <row r="26" spans="1:10" s="54" customFormat="1" ht="22.9" customHeight="1" x14ac:dyDescent="0.2">
      <c r="A26" s="283" t="s">
        <v>18</v>
      </c>
      <c r="B26" s="311" t="s">
        <v>123</v>
      </c>
      <c r="C26" s="100"/>
      <c r="D26" s="177">
        <v>45</v>
      </c>
      <c r="E26" s="309">
        <v>3</v>
      </c>
      <c r="F26" s="177" t="s">
        <v>142</v>
      </c>
      <c r="G26" s="177">
        <v>9</v>
      </c>
      <c r="H26" s="177">
        <v>36</v>
      </c>
      <c r="I26" s="86" t="s">
        <v>19</v>
      </c>
      <c r="J26" s="97" t="s">
        <v>19</v>
      </c>
    </row>
    <row r="27" spans="1:10" s="54" customFormat="1" ht="22.9" customHeight="1" x14ac:dyDescent="0.2">
      <c r="A27" s="283"/>
      <c r="B27" s="311"/>
      <c r="C27" s="244" t="s">
        <v>198</v>
      </c>
      <c r="D27" s="86">
        <v>15</v>
      </c>
      <c r="E27" s="309"/>
      <c r="F27" s="177" t="s">
        <v>142</v>
      </c>
      <c r="G27" s="86">
        <v>3</v>
      </c>
      <c r="H27" s="86">
        <v>12</v>
      </c>
      <c r="I27" s="86" t="s">
        <v>19</v>
      </c>
      <c r="J27" s="97">
        <v>5</v>
      </c>
    </row>
    <row r="28" spans="1:10" s="54" customFormat="1" ht="22.9" customHeight="1" x14ac:dyDescent="0.2">
      <c r="A28" s="283"/>
      <c r="B28" s="311"/>
      <c r="C28" s="244" t="s">
        <v>199</v>
      </c>
      <c r="D28" s="86">
        <v>15</v>
      </c>
      <c r="E28" s="309"/>
      <c r="F28" s="177" t="s">
        <v>142</v>
      </c>
      <c r="G28" s="86">
        <v>3</v>
      </c>
      <c r="H28" s="86">
        <v>12</v>
      </c>
      <c r="I28" s="86" t="s">
        <v>19</v>
      </c>
      <c r="J28" s="97">
        <v>5</v>
      </c>
    </row>
    <row r="29" spans="1:10" s="54" customFormat="1" ht="22.9" customHeight="1" x14ac:dyDescent="0.2">
      <c r="A29" s="283"/>
      <c r="B29" s="311"/>
      <c r="C29" s="92" t="s">
        <v>200</v>
      </c>
      <c r="D29" s="86">
        <v>15</v>
      </c>
      <c r="E29" s="309"/>
      <c r="F29" s="177" t="s">
        <v>142</v>
      </c>
      <c r="G29" s="86">
        <v>3</v>
      </c>
      <c r="H29" s="86">
        <v>12</v>
      </c>
      <c r="I29" s="86" t="s">
        <v>19</v>
      </c>
      <c r="J29" s="97">
        <v>5</v>
      </c>
    </row>
    <row r="30" spans="1:10" s="54" customFormat="1" ht="22.9" customHeight="1" x14ac:dyDescent="0.2">
      <c r="A30" s="174" t="s">
        <v>11</v>
      </c>
      <c r="B30" s="96" t="s">
        <v>114</v>
      </c>
      <c r="C30" s="170" t="s">
        <v>170</v>
      </c>
      <c r="D30" s="177">
        <v>55</v>
      </c>
      <c r="E30" s="177">
        <v>3</v>
      </c>
      <c r="F30" s="177" t="s">
        <v>142</v>
      </c>
      <c r="G30" s="86">
        <v>10</v>
      </c>
      <c r="H30" s="86">
        <v>40</v>
      </c>
      <c r="I30" s="86">
        <v>5</v>
      </c>
      <c r="J30" s="97">
        <v>5</v>
      </c>
    </row>
    <row r="31" spans="1:10" s="54" customFormat="1" ht="22.9" customHeight="1" x14ac:dyDescent="0.2">
      <c r="A31" s="283" t="s">
        <v>12</v>
      </c>
      <c r="B31" s="311" t="s">
        <v>161</v>
      </c>
      <c r="C31" s="101"/>
      <c r="D31" s="177">
        <v>40</v>
      </c>
      <c r="E31" s="309">
        <v>2</v>
      </c>
      <c r="F31" s="309" t="s">
        <v>6</v>
      </c>
      <c r="G31" s="177" t="s">
        <v>19</v>
      </c>
      <c r="H31" s="177">
        <v>20</v>
      </c>
      <c r="I31" s="177">
        <v>20</v>
      </c>
      <c r="J31" s="97">
        <v>10</v>
      </c>
    </row>
    <row r="32" spans="1:10" s="54" customFormat="1" ht="22.9" customHeight="1" x14ac:dyDescent="0.2">
      <c r="A32" s="283"/>
      <c r="B32" s="311"/>
      <c r="C32" s="170" t="s">
        <v>51</v>
      </c>
      <c r="D32" s="86">
        <v>35</v>
      </c>
      <c r="E32" s="309"/>
      <c r="F32" s="309"/>
      <c r="G32" s="86" t="s">
        <v>19</v>
      </c>
      <c r="H32" s="86">
        <v>20</v>
      </c>
      <c r="I32" s="86">
        <v>15</v>
      </c>
      <c r="J32" s="97">
        <v>10</v>
      </c>
    </row>
    <row r="33" spans="1:10" s="54" customFormat="1" ht="22.9" customHeight="1" x14ac:dyDescent="0.2">
      <c r="A33" s="283"/>
      <c r="B33" s="311"/>
      <c r="C33" s="170" t="s">
        <v>124</v>
      </c>
      <c r="D33" s="86">
        <v>5</v>
      </c>
      <c r="E33" s="309"/>
      <c r="F33" s="309"/>
      <c r="G33" s="86" t="s">
        <v>19</v>
      </c>
      <c r="H33" s="86" t="s">
        <v>19</v>
      </c>
      <c r="I33" s="86">
        <v>5</v>
      </c>
      <c r="J33" s="97">
        <v>10</v>
      </c>
    </row>
    <row r="34" spans="1:10" s="54" customFormat="1" ht="22.9" customHeight="1" x14ac:dyDescent="0.2">
      <c r="A34" s="174" t="s">
        <v>13</v>
      </c>
      <c r="B34" s="170" t="s">
        <v>92</v>
      </c>
      <c r="C34" s="170" t="s">
        <v>42</v>
      </c>
      <c r="D34" s="177">
        <v>60</v>
      </c>
      <c r="E34" s="177">
        <v>3</v>
      </c>
      <c r="F34" s="177" t="s">
        <v>142</v>
      </c>
      <c r="G34" s="86">
        <v>15</v>
      </c>
      <c r="H34" s="86">
        <v>35</v>
      </c>
      <c r="I34" s="86">
        <v>10</v>
      </c>
      <c r="J34" s="97">
        <v>5</v>
      </c>
    </row>
    <row r="35" spans="1:10" s="54" customFormat="1" ht="22.9" customHeight="1" x14ac:dyDescent="0.2">
      <c r="A35" s="174" t="s">
        <v>14</v>
      </c>
      <c r="B35" s="170" t="s">
        <v>182</v>
      </c>
      <c r="C35" s="170" t="s">
        <v>181</v>
      </c>
      <c r="D35" s="177">
        <f>SUM(G35:I35)</f>
        <v>10</v>
      </c>
      <c r="E35" s="177">
        <v>1</v>
      </c>
      <c r="F35" s="177" t="s">
        <v>142</v>
      </c>
      <c r="G35" s="86" t="s">
        <v>19</v>
      </c>
      <c r="H35" s="86">
        <v>10</v>
      </c>
      <c r="I35" s="86" t="s">
        <v>19</v>
      </c>
      <c r="J35" s="97">
        <v>5</v>
      </c>
    </row>
    <row r="36" spans="1:10" s="54" customFormat="1" ht="22.9" customHeight="1" x14ac:dyDescent="0.2">
      <c r="A36" s="174" t="s">
        <v>15</v>
      </c>
      <c r="B36" s="96" t="s">
        <v>125</v>
      </c>
      <c r="C36" s="244" t="s">
        <v>201</v>
      </c>
      <c r="D36" s="177">
        <v>20</v>
      </c>
      <c r="E36" s="177">
        <v>1</v>
      </c>
      <c r="F36" s="177" t="s">
        <v>142</v>
      </c>
      <c r="G36" s="86" t="s">
        <v>19</v>
      </c>
      <c r="H36" s="86">
        <v>15</v>
      </c>
      <c r="I36" s="86">
        <v>5</v>
      </c>
      <c r="J36" s="97">
        <v>5</v>
      </c>
    </row>
    <row r="37" spans="1:10" s="54" customFormat="1" ht="22.9" customHeight="1" x14ac:dyDescent="0.2">
      <c r="A37" s="174" t="s">
        <v>5</v>
      </c>
      <c r="B37" s="170" t="s">
        <v>63</v>
      </c>
      <c r="C37" s="170" t="s">
        <v>38</v>
      </c>
      <c r="D37" s="177">
        <v>30</v>
      </c>
      <c r="E37" s="177">
        <v>2</v>
      </c>
      <c r="F37" s="177" t="s">
        <v>142</v>
      </c>
      <c r="G37" s="86">
        <v>5</v>
      </c>
      <c r="H37" s="86">
        <v>25</v>
      </c>
      <c r="I37" s="86" t="s">
        <v>19</v>
      </c>
      <c r="J37" s="97">
        <v>5</v>
      </c>
    </row>
    <row r="38" spans="1:10" s="54" customFormat="1" ht="22.9" customHeight="1" x14ac:dyDescent="0.2">
      <c r="A38" s="174" t="s">
        <v>7</v>
      </c>
      <c r="B38" s="96" t="s">
        <v>64</v>
      </c>
      <c r="C38" s="170" t="s">
        <v>55</v>
      </c>
      <c r="D38" s="177">
        <v>57</v>
      </c>
      <c r="E38" s="177">
        <v>3</v>
      </c>
      <c r="F38" s="177" t="s">
        <v>142</v>
      </c>
      <c r="G38" s="86">
        <v>12</v>
      </c>
      <c r="H38" s="86">
        <v>45</v>
      </c>
      <c r="I38" s="86" t="s">
        <v>19</v>
      </c>
      <c r="J38" s="97">
        <v>5</v>
      </c>
    </row>
    <row r="39" spans="1:10" s="54" customFormat="1" ht="22.9" customHeight="1" x14ac:dyDescent="0.2">
      <c r="A39" s="174" t="s">
        <v>16</v>
      </c>
      <c r="B39" s="170" t="s">
        <v>82</v>
      </c>
      <c r="C39" s="170" t="s">
        <v>83</v>
      </c>
      <c r="D39" s="177">
        <v>25</v>
      </c>
      <c r="E39" s="177">
        <v>1</v>
      </c>
      <c r="F39" s="177" t="s">
        <v>6</v>
      </c>
      <c r="G39" s="86">
        <v>5</v>
      </c>
      <c r="H39" s="86">
        <v>20</v>
      </c>
      <c r="I39" s="86" t="s">
        <v>19</v>
      </c>
      <c r="J39" s="97">
        <v>5</v>
      </c>
    </row>
    <row r="40" spans="1:10" ht="22.9" customHeight="1" x14ac:dyDescent="0.2">
      <c r="A40" s="239" t="s">
        <v>17</v>
      </c>
      <c r="B40" s="240" t="s">
        <v>54</v>
      </c>
      <c r="C40" s="241"/>
      <c r="D40" s="188">
        <v>30</v>
      </c>
      <c r="E40" s="188">
        <v>2</v>
      </c>
      <c r="F40" s="188" t="s">
        <v>142</v>
      </c>
      <c r="G40" s="80" t="s">
        <v>19</v>
      </c>
      <c r="H40" s="80">
        <v>30</v>
      </c>
      <c r="I40" s="80" t="s">
        <v>19</v>
      </c>
      <c r="J40" s="123">
        <v>10</v>
      </c>
    </row>
    <row r="41" spans="1:10" s="344" customFormat="1" ht="22.9" customHeight="1" thickBot="1" x14ac:dyDescent="0.25">
      <c r="A41" s="239" t="s">
        <v>20</v>
      </c>
      <c r="B41" s="342" t="s">
        <v>54</v>
      </c>
      <c r="C41" s="342"/>
      <c r="D41" s="263">
        <v>30</v>
      </c>
      <c r="E41" s="263">
        <v>2</v>
      </c>
      <c r="F41" s="263" t="s">
        <v>142</v>
      </c>
      <c r="G41" s="30" t="s">
        <v>19</v>
      </c>
      <c r="H41" s="30">
        <v>30</v>
      </c>
      <c r="I41" s="30" t="s">
        <v>19</v>
      </c>
      <c r="J41" s="113">
        <v>10</v>
      </c>
    </row>
    <row r="42" spans="1:10" ht="22.9" customHeight="1" thickBot="1" x14ac:dyDescent="0.25">
      <c r="A42" s="265"/>
      <c r="B42" s="11" t="s">
        <v>222</v>
      </c>
      <c r="C42" s="264"/>
      <c r="D42" s="6">
        <f>SUM(D23:D26,D30:D31,D34:D41)</f>
        <v>563</v>
      </c>
      <c r="E42" s="6">
        <f>SUM(E23:E40)</f>
        <v>29</v>
      </c>
      <c r="F42" s="6"/>
      <c r="G42" s="6">
        <f>SUM(G23:G26,G30:G31,G34:G41)</f>
        <v>82</v>
      </c>
      <c r="H42" s="6">
        <f>SUM(H23:H26,H30:H31,H34:H41)</f>
        <v>431</v>
      </c>
      <c r="I42" s="6">
        <f>SUM(I23:I31,I34:I41)</f>
        <v>50</v>
      </c>
      <c r="J42" s="7"/>
    </row>
    <row r="43" spans="1:10" ht="22.9" customHeight="1" thickBot="1" x14ac:dyDescent="0.25">
      <c r="A43" s="20" t="s">
        <v>21</v>
      </c>
      <c r="B43" s="67" t="s">
        <v>208</v>
      </c>
      <c r="C43" s="62"/>
      <c r="D43" s="347">
        <v>320</v>
      </c>
      <c r="E43" s="22">
        <v>4</v>
      </c>
      <c r="F43" s="24" t="s">
        <v>153</v>
      </c>
      <c r="G43" s="22"/>
      <c r="H43" s="22"/>
      <c r="I43" s="22"/>
      <c r="J43" s="23"/>
    </row>
    <row r="44" spans="1:10" s="9" customFormat="1" ht="22.9" customHeight="1" thickBot="1" x14ac:dyDescent="0.25">
      <c r="A44" s="12"/>
      <c r="B44" s="11" t="s">
        <v>221</v>
      </c>
      <c r="C44" s="6"/>
      <c r="D44" s="6">
        <f>SUM(D42:D43)</f>
        <v>883</v>
      </c>
      <c r="E44" s="6">
        <f>SUM(E42:E43)</f>
        <v>33</v>
      </c>
      <c r="F44" s="6" t="s">
        <v>19</v>
      </c>
      <c r="G44" s="6"/>
      <c r="H44" s="6"/>
      <c r="I44" s="6"/>
      <c r="J44" s="7"/>
    </row>
    <row r="45" spans="1:10" ht="22.9" customHeight="1" thickBot="1" x14ac:dyDescent="0.25">
      <c r="A45" s="252"/>
      <c r="B45" s="259" t="s">
        <v>218</v>
      </c>
      <c r="C45" s="260"/>
      <c r="D45" s="254">
        <f>SUM(D19,D44)</f>
        <v>1408</v>
      </c>
      <c r="E45" s="254">
        <f>SUM(E19,E44)</f>
        <v>61</v>
      </c>
      <c r="F45" s="261" t="s">
        <v>19</v>
      </c>
      <c r="G45" s="254">
        <f>SUM(G19,G42)</f>
        <v>180</v>
      </c>
      <c r="H45" s="254">
        <f>SUM(H19,H42)</f>
        <v>780</v>
      </c>
      <c r="I45" s="254">
        <f>SUM(I19,I42)</f>
        <v>128</v>
      </c>
      <c r="J45" s="262"/>
    </row>
    <row r="46" spans="1:10" s="39" customFormat="1" ht="12.75" customHeight="1" x14ac:dyDescent="0.2">
      <c r="A46" s="270" t="s">
        <v>174</v>
      </c>
      <c r="B46" s="270"/>
      <c r="C46" s="270"/>
      <c r="D46" s="9"/>
      <c r="E46" s="52"/>
      <c r="F46" s="52"/>
      <c r="G46" s="109"/>
      <c r="H46" s="110"/>
      <c r="I46" s="111"/>
      <c r="J46" s="111"/>
    </row>
  </sheetData>
  <mergeCells count="11">
    <mergeCell ref="A46:C46"/>
    <mergeCell ref="B31:B33"/>
    <mergeCell ref="A31:A33"/>
    <mergeCell ref="E31:E33"/>
    <mergeCell ref="F31:F33"/>
    <mergeCell ref="A1:G1"/>
    <mergeCell ref="E26:E29"/>
    <mergeCell ref="A21:J21"/>
    <mergeCell ref="A2:J2"/>
    <mergeCell ref="A26:A29"/>
    <mergeCell ref="B26:B29"/>
  </mergeCells>
  <phoneticPr fontId="3" type="noConversion"/>
  <pageMargins left="0.35433070866141736" right="0.35433070866141736" top="0.19685039370078741" bottom="0.19685039370078741" header="0.51181102362204722" footer="0.51181102362204722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zoomScale="80" zoomScaleNormal="80" workbookViewId="0">
      <selection activeCell="M28" sqref="M28"/>
    </sheetView>
  </sheetViews>
  <sheetFormatPr defaultColWidth="9.140625" defaultRowHeight="12.75" x14ac:dyDescent="0.2"/>
  <cols>
    <col min="1" max="1" width="5" style="60" customWidth="1"/>
    <col min="2" max="2" width="40.7109375" style="51" customWidth="1"/>
    <col min="3" max="3" width="48.7109375" style="51" customWidth="1"/>
    <col min="4" max="4" width="8.28515625" style="51" customWidth="1"/>
    <col min="5" max="5" width="8.28515625" style="54" customWidth="1"/>
    <col min="6" max="6" width="8.28515625" style="51" customWidth="1"/>
    <col min="7" max="7" width="12" style="51" customWidth="1"/>
    <col min="8" max="8" width="8.28515625" style="51" customWidth="1"/>
    <col min="9" max="16384" width="9.140625" style="51"/>
  </cols>
  <sheetData>
    <row r="1" spans="1:8" ht="17.45" customHeight="1" x14ac:dyDescent="0.2">
      <c r="A1" s="269" t="s">
        <v>194</v>
      </c>
      <c r="B1" s="269"/>
      <c r="C1" s="269"/>
      <c r="D1" s="269"/>
      <c r="E1" s="269"/>
      <c r="F1" s="269"/>
      <c r="G1" s="269"/>
    </row>
    <row r="2" spans="1:8" ht="17.45" customHeight="1" thickBot="1" x14ac:dyDescent="0.25">
      <c r="A2" s="108" t="s">
        <v>151</v>
      </c>
      <c r="B2" s="108"/>
      <c r="C2" s="108"/>
      <c r="D2" s="108"/>
      <c r="E2" s="108"/>
      <c r="F2" s="108"/>
      <c r="G2" s="108"/>
      <c r="H2" s="108"/>
    </row>
    <row r="3" spans="1:8" ht="39" customHeight="1" thickBot="1" x14ac:dyDescent="0.25">
      <c r="A3" s="12" t="s">
        <v>0</v>
      </c>
      <c r="B3" s="6" t="s">
        <v>134</v>
      </c>
      <c r="C3" s="6" t="s">
        <v>135</v>
      </c>
      <c r="D3" s="115" t="s">
        <v>136</v>
      </c>
      <c r="E3" s="115" t="s">
        <v>1</v>
      </c>
      <c r="F3" s="115" t="s">
        <v>158</v>
      </c>
      <c r="G3" s="116" t="s">
        <v>139</v>
      </c>
      <c r="H3" s="119" t="s">
        <v>140</v>
      </c>
    </row>
    <row r="4" spans="1:8" ht="22.9" customHeight="1" x14ac:dyDescent="0.2">
      <c r="A4" s="185" t="s">
        <v>8</v>
      </c>
      <c r="B4" s="118" t="s">
        <v>99</v>
      </c>
      <c r="C4" s="118" t="s">
        <v>100</v>
      </c>
      <c r="D4" s="175">
        <v>55</v>
      </c>
      <c r="E4" s="175">
        <v>3</v>
      </c>
      <c r="F4" s="175" t="s">
        <v>142</v>
      </c>
      <c r="G4" s="79">
        <v>50</v>
      </c>
      <c r="H4" s="120">
        <v>5</v>
      </c>
    </row>
    <row r="5" spans="1:8" s="54" customFormat="1" ht="22.9" customHeight="1" x14ac:dyDescent="0.2">
      <c r="A5" s="179" t="s">
        <v>9</v>
      </c>
      <c r="B5" s="63" t="s">
        <v>120</v>
      </c>
      <c r="C5" s="68" t="s">
        <v>201</v>
      </c>
      <c r="D5" s="177">
        <v>60</v>
      </c>
      <c r="E5" s="177">
        <v>4</v>
      </c>
      <c r="F5" s="177" t="s">
        <v>162</v>
      </c>
      <c r="G5" s="86">
        <v>50</v>
      </c>
      <c r="H5" s="97">
        <v>10</v>
      </c>
    </row>
    <row r="6" spans="1:8" s="54" customFormat="1" ht="22.9" customHeight="1" x14ac:dyDescent="0.2">
      <c r="A6" s="179" t="s">
        <v>10</v>
      </c>
      <c r="B6" s="63" t="s">
        <v>121</v>
      </c>
      <c r="C6" s="245" t="s">
        <v>122</v>
      </c>
      <c r="D6" s="177">
        <v>20</v>
      </c>
      <c r="E6" s="177">
        <v>1</v>
      </c>
      <c r="F6" s="177" t="s">
        <v>142</v>
      </c>
      <c r="G6" s="86">
        <v>18</v>
      </c>
      <c r="H6" s="97">
        <v>2</v>
      </c>
    </row>
    <row r="7" spans="1:8" s="54" customFormat="1" ht="22.9" customHeight="1" x14ac:dyDescent="0.2">
      <c r="A7" s="295" t="s">
        <v>18</v>
      </c>
      <c r="B7" s="301" t="s">
        <v>123</v>
      </c>
      <c r="C7" s="69"/>
      <c r="D7" s="177">
        <v>45</v>
      </c>
      <c r="E7" s="309">
        <v>3</v>
      </c>
      <c r="F7" s="309" t="s">
        <v>6</v>
      </c>
      <c r="G7" s="177">
        <v>36</v>
      </c>
      <c r="H7" s="121">
        <v>9</v>
      </c>
    </row>
    <row r="8" spans="1:8" s="54" customFormat="1" ht="22.9" customHeight="1" x14ac:dyDescent="0.2">
      <c r="A8" s="295"/>
      <c r="B8" s="301"/>
      <c r="C8" s="244" t="s">
        <v>198</v>
      </c>
      <c r="D8" s="228">
        <v>15</v>
      </c>
      <c r="E8" s="309"/>
      <c r="F8" s="309"/>
      <c r="G8" s="86">
        <v>12</v>
      </c>
      <c r="H8" s="97">
        <v>3</v>
      </c>
    </row>
    <row r="9" spans="1:8" s="54" customFormat="1" ht="22.9" customHeight="1" x14ac:dyDescent="0.2">
      <c r="A9" s="295"/>
      <c r="B9" s="301"/>
      <c r="C9" s="244" t="s">
        <v>199</v>
      </c>
      <c r="D9" s="86">
        <v>15</v>
      </c>
      <c r="E9" s="309"/>
      <c r="F9" s="309"/>
      <c r="G9" s="86">
        <v>12</v>
      </c>
      <c r="H9" s="97">
        <v>3</v>
      </c>
    </row>
    <row r="10" spans="1:8" ht="22.9" customHeight="1" x14ac:dyDescent="0.2">
      <c r="A10" s="295"/>
      <c r="B10" s="301"/>
      <c r="C10" s="73" t="s">
        <v>200</v>
      </c>
      <c r="D10" s="86">
        <v>15</v>
      </c>
      <c r="E10" s="309"/>
      <c r="F10" s="309"/>
      <c r="G10" s="86">
        <v>12</v>
      </c>
      <c r="H10" s="97">
        <v>3</v>
      </c>
    </row>
    <row r="11" spans="1:8" s="54" customFormat="1" ht="22.9" customHeight="1" x14ac:dyDescent="0.2">
      <c r="A11" s="179" t="s">
        <v>11</v>
      </c>
      <c r="B11" s="63" t="s">
        <v>114</v>
      </c>
      <c r="C11" s="68" t="s">
        <v>71</v>
      </c>
      <c r="D11" s="177">
        <v>45</v>
      </c>
      <c r="E11" s="177">
        <v>3</v>
      </c>
      <c r="F11" s="177" t="s">
        <v>142</v>
      </c>
      <c r="G11" s="86">
        <v>40</v>
      </c>
      <c r="H11" s="97">
        <v>5</v>
      </c>
    </row>
    <row r="12" spans="1:8" ht="22.9" customHeight="1" x14ac:dyDescent="0.2">
      <c r="A12" s="179" t="s">
        <v>12</v>
      </c>
      <c r="B12" s="63" t="s">
        <v>117</v>
      </c>
      <c r="C12" s="170" t="s">
        <v>93</v>
      </c>
      <c r="D12" s="177">
        <v>30</v>
      </c>
      <c r="E12" s="177">
        <v>2</v>
      </c>
      <c r="F12" s="177" t="s">
        <v>142</v>
      </c>
      <c r="G12" s="86">
        <v>25</v>
      </c>
      <c r="H12" s="97">
        <v>5</v>
      </c>
    </row>
    <row r="13" spans="1:8" ht="22.9" customHeight="1" x14ac:dyDescent="0.2">
      <c r="A13" s="317" t="s">
        <v>13</v>
      </c>
      <c r="B13" s="320" t="s">
        <v>92</v>
      </c>
      <c r="C13" s="169"/>
      <c r="D13" s="177">
        <v>70</v>
      </c>
      <c r="E13" s="331">
        <v>3</v>
      </c>
      <c r="F13" s="177" t="s">
        <v>142</v>
      </c>
      <c r="G13" s="177">
        <v>60</v>
      </c>
      <c r="H13" s="121">
        <v>10</v>
      </c>
    </row>
    <row r="14" spans="1:8" ht="22.9" customHeight="1" x14ac:dyDescent="0.2">
      <c r="A14" s="318"/>
      <c r="B14" s="321"/>
      <c r="C14" s="170" t="s">
        <v>42</v>
      </c>
      <c r="D14" s="86">
        <v>55</v>
      </c>
      <c r="E14" s="329"/>
      <c r="F14" s="177" t="s">
        <v>142</v>
      </c>
      <c r="G14" s="86">
        <v>55</v>
      </c>
      <c r="H14" s="97" t="s">
        <v>19</v>
      </c>
    </row>
    <row r="15" spans="1:8" ht="22.9" customHeight="1" x14ac:dyDescent="0.2">
      <c r="A15" s="319"/>
      <c r="B15" s="322"/>
      <c r="C15" s="170" t="s">
        <v>181</v>
      </c>
      <c r="D15" s="86">
        <v>15</v>
      </c>
      <c r="E15" s="330"/>
      <c r="F15" s="177" t="s">
        <v>142</v>
      </c>
      <c r="G15" s="86">
        <v>5</v>
      </c>
      <c r="H15" s="97">
        <v>10</v>
      </c>
    </row>
    <row r="16" spans="1:8" s="54" customFormat="1" ht="22.9" customHeight="1" x14ac:dyDescent="0.2">
      <c r="A16" s="174" t="s">
        <v>14</v>
      </c>
      <c r="B16" s="63" t="s">
        <v>118</v>
      </c>
      <c r="C16" s="2" t="s">
        <v>53</v>
      </c>
      <c r="D16" s="177">
        <v>15</v>
      </c>
      <c r="E16" s="177">
        <v>1</v>
      </c>
      <c r="F16" s="177" t="s">
        <v>6</v>
      </c>
      <c r="G16" s="86">
        <v>12</v>
      </c>
      <c r="H16" s="97">
        <v>3</v>
      </c>
    </row>
    <row r="17" spans="1:8" s="54" customFormat="1" ht="22.9" customHeight="1" x14ac:dyDescent="0.2">
      <c r="A17" s="174" t="s">
        <v>15</v>
      </c>
      <c r="B17" s="2" t="s">
        <v>63</v>
      </c>
      <c r="C17" s="2" t="s">
        <v>38</v>
      </c>
      <c r="D17" s="177">
        <v>50</v>
      </c>
      <c r="E17" s="177">
        <v>2</v>
      </c>
      <c r="F17" s="177" t="s">
        <v>142</v>
      </c>
      <c r="G17" s="86">
        <v>40</v>
      </c>
      <c r="H17" s="97">
        <v>10</v>
      </c>
    </row>
    <row r="18" spans="1:8" ht="22.9" customHeight="1" x14ac:dyDescent="0.2">
      <c r="A18" s="179" t="s">
        <v>5</v>
      </c>
      <c r="B18" s="63" t="s">
        <v>64</v>
      </c>
      <c r="C18" s="2" t="s">
        <v>55</v>
      </c>
      <c r="D18" s="177">
        <v>70</v>
      </c>
      <c r="E18" s="177">
        <v>3</v>
      </c>
      <c r="F18" s="177" t="s">
        <v>142</v>
      </c>
      <c r="G18" s="86">
        <v>60</v>
      </c>
      <c r="H18" s="97">
        <v>10</v>
      </c>
    </row>
    <row r="19" spans="1:8" s="54" customFormat="1" ht="22.9" customHeight="1" x14ac:dyDescent="0.2">
      <c r="A19" s="174" t="s">
        <v>7</v>
      </c>
      <c r="B19" s="170" t="s">
        <v>126</v>
      </c>
      <c r="C19" s="2" t="s">
        <v>78</v>
      </c>
      <c r="D19" s="177">
        <v>40</v>
      </c>
      <c r="E19" s="177">
        <v>3</v>
      </c>
      <c r="F19" s="177" t="s">
        <v>142</v>
      </c>
      <c r="G19" s="86">
        <v>35</v>
      </c>
      <c r="H19" s="97">
        <v>5</v>
      </c>
    </row>
    <row r="20" spans="1:8" s="54" customFormat="1" ht="22.9" customHeight="1" x14ac:dyDescent="0.2">
      <c r="A20" s="283" t="s">
        <v>16</v>
      </c>
      <c r="B20" s="312" t="s">
        <v>127</v>
      </c>
      <c r="C20" s="82"/>
      <c r="D20" s="180">
        <v>30</v>
      </c>
      <c r="E20" s="331">
        <v>2</v>
      </c>
      <c r="F20" s="331" t="s">
        <v>142</v>
      </c>
      <c r="G20" s="180">
        <v>25</v>
      </c>
      <c r="H20" s="122">
        <v>5</v>
      </c>
    </row>
    <row r="21" spans="1:8" s="54" customFormat="1" ht="22.9" customHeight="1" x14ac:dyDescent="0.2">
      <c r="A21" s="283"/>
      <c r="B21" s="312"/>
      <c r="C21" s="82" t="s">
        <v>78</v>
      </c>
      <c r="D21" s="80">
        <v>25</v>
      </c>
      <c r="E21" s="329"/>
      <c r="F21" s="329"/>
      <c r="G21" s="80">
        <v>25</v>
      </c>
      <c r="H21" s="123" t="s">
        <v>19</v>
      </c>
    </row>
    <row r="22" spans="1:8" s="54" customFormat="1" ht="22.5" customHeight="1" x14ac:dyDescent="0.2">
      <c r="A22" s="314"/>
      <c r="B22" s="313"/>
      <c r="C22" s="167" t="s">
        <v>130</v>
      </c>
      <c r="D22" s="80">
        <v>5</v>
      </c>
      <c r="E22" s="329"/>
      <c r="F22" s="330"/>
      <c r="G22" s="80" t="s">
        <v>19</v>
      </c>
      <c r="H22" s="123">
        <v>5</v>
      </c>
    </row>
    <row r="23" spans="1:8" s="344" customFormat="1" ht="22.9" customHeight="1" x14ac:dyDescent="0.2">
      <c r="A23" s="139" t="s">
        <v>17</v>
      </c>
      <c r="B23" s="266" t="s">
        <v>210</v>
      </c>
      <c r="C23" s="348" t="s">
        <v>211</v>
      </c>
      <c r="D23" s="182">
        <v>60</v>
      </c>
      <c r="E23" s="182">
        <v>3</v>
      </c>
      <c r="F23" s="182" t="s">
        <v>142</v>
      </c>
      <c r="G23" s="83">
        <v>12</v>
      </c>
      <c r="H23" s="112">
        <v>48</v>
      </c>
    </row>
    <row r="24" spans="1:8" s="344" customFormat="1" ht="22.9" customHeight="1" thickBot="1" x14ac:dyDescent="0.25">
      <c r="A24" s="349" t="s">
        <v>20</v>
      </c>
      <c r="B24" s="350" t="s">
        <v>212</v>
      </c>
      <c r="C24" s="351" t="s">
        <v>124</v>
      </c>
      <c r="D24" s="346">
        <v>15</v>
      </c>
      <c r="E24" s="346">
        <v>1</v>
      </c>
      <c r="F24" s="346" t="s">
        <v>142</v>
      </c>
      <c r="G24" s="352">
        <v>15</v>
      </c>
      <c r="H24" s="353" t="s">
        <v>19</v>
      </c>
    </row>
    <row r="25" spans="1:8" ht="22.9" customHeight="1" thickBot="1" x14ac:dyDescent="0.25">
      <c r="A25" s="124"/>
      <c r="B25" s="11" t="s">
        <v>221</v>
      </c>
      <c r="C25" s="114"/>
      <c r="D25" s="6">
        <f>SUM(D4:D7,D11:D13,D16:D20,D23:D24)</f>
        <v>605</v>
      </c>
      <c r="E25" s="6">
        <f>SUM(E4:E24)</f>
        <v>34</v>
      </c>
      <c r="F25" s="6" t="s">
        <v>19</v>
      </c>
      <c r="G25" s="6">
        <f>SUM(G4:G7,G11:G13,G16:G20,G23:G24)</f>
        <v>478</v>
      </c>
      <c r="H25" s="7">
        <f>SUM(H4:H7,H11:H13,H16:H20,H23:H24)</f>
        <v>127</v>
      </c>
    </row>
    <row r="26" spans="1:8" s="54" customFormat="1" ht="17.45" customHeight="1" x14ac:dyDescent="0.2">
      <c r="A26" s="61"/>
      <c r="B26" s="25"/>
      <c r="C26" s="26"/>
      <c r="D26" s="27"/>
      <c r="E26" s="27"/>
      <c r="F26" s="102"/>
      <c r="G26" s="102"/>
      <c r="H26" s="102"/>
    </row>
    <row r="27" spans="1:8" ht="13.5" thickBot="1" x14ac:dyDescent="0.25">
      <c r="A27" s="293" t="s">
        <v>152</v>
      </c>
      <c r="B27" s="293"/>
      <c r="C27" s="293"/>
      <c r="D27" s="293"/>
      <c r="E27" s="293"/>
      <c r="F27" s="293"/>
      <c r="G27" s="293"/>
      <c r="H27" s="293"/>
    </row>
    <row r="28" spans="1:8" ht="39" customHeight="1" thickBot="1" x14ac:dyDescent="0.25">
      <c r="A28" s="12" t="s">
        <v>0</v>
      </c>
      <c r="B28" s="6" t="s">
        <v>134</v>
      </c>
      <c r="C28" s="6" t="s">
        <v>135</v>
      </c>
      <c r="D28" s="115" t="s">
        <v>136</v>
      </c>
      <c r="E28" s="115" t="s">
        <v>1</v>
      </c>
      <c r="F28" s="115" t="s">
        <v>137</v>
      </c>
      <c r="G28" s="116" t="s">
        <v>139</v>
      </c>
      <c r="H28" s="117" t="s">
        <v>140</v>
      </c>
    </row>
    <row r="29" spans="1:8" ht="22.9" customHeight="1" x14ac:dyDescent="0.2">
      <c r="A29" s="185" t="s">
        <v>8</v>
      </c>
      <c r="B29" s="64" t="s">
        <v>99</v>
      </c>
      <c r="C29" s="70" t="s">
        <v>100</v>
      </c>
      <c r="D29" s="175">
        <v>55</v>
      </c>
      <c r="E29" s="175">
        <v>4</v>
      </c>
      <c r="F29" s="328" t="s">
        <v>162</v>
      </c>
      <c r="G29" s="79">
        <v>50</v>
      </c>
      <c r="H29" s="120">
        <v>5</v>
      </c>
    </row>
    <row r="30" spans="1:8" ht="22.9" customHeight="1" x14ac:dyDescent="0.2">
      <c r="A30" s="179" t="s">
        <v>9</v>
      </c>
      <c r="B30" s="71" t="s">
        <v>121</v>
      </c>
      <c r="C30" s="92" t="s">
        <v>122</v>
      </c>
      <c r="D30" s="177">
        <v>20</v>
      </c>
      <c r="E30" s="177">
        <v>1</v>
      </c>
      <c r="F30" s="329"/>
      <c r="G30" s="86">
        <v>18</v>
      </c>
      <c r="H30" s="97">
        <v>2</v>
      </c>
    </row>
    <row r="31" spans="1:8" ht="22.9" customHeight="1" x14ac:dyDescent="0.2">
      <c r="A31" s="179" t="s">
        <v>10</v>
      </c>
      <c r="B31" s="71" t="s">
        <v>114</v>
      </c>
      <c r="C31" s="70" t="s">
        <v>71</v>
      </c>
      <c r="D31" s="177">
        <v>45</v>
      </c>
      <c r="E31" s="177">
        <v>3</v>
      </c>
      <c r="F31" s="329"/>
      <c r="G31" s="86">
        <v>40</v>
      </c>
      <c r="H31" s="97">
        <v>5</v>
      </c>
    </row>
    <row r="32" spans="1:8" s="54" customFormat="1" ht="22.9" customHeight="1" x14ac:dyDescent="0.2">
      <c r="A32" s="174" t="s">
        <v>18</v>
      </c>
      <c r="B32" s="71" t="s">
        <v>117</v>
      </c>
      <c r="C32" s="70" t="s">
        <v>93</v>
      </c>
      <c r="D32" s="177">
        <v>25</v>
      </c>
      <c r="E32" s="177">
        <v>2</v>
      </c>
      <c r="F32" s="329"/>
      <c r="G32" s="86">
        <v>21</v>
      </c>
      <c r="H32" s="97">
        <v>4</v>
      </c>
    </row>
    <row r="33" spans="1:10" ht="22.9" customHeight="1" x14ac:dyDescent="0.2">
      <c r="A33" s="317" t="s">
        <v>11</v>
      </c>
      <c r="B33" s="323" t="s">
        <v>92</v>
      </c>
      <c r="C33" s="169"/>
      <c r="D33" s="177">
        <v>70</v>
      </c>
      <c r="E33" s="331">
        <v>6</v>
      </c>
      <c r="F33" s="329"/>
      <c r="G33" s="177">
        <v>60</v>
      </c>
      <c r="H33" s="121">
        <v>10</v>
      </c>
    </row>
    <row r="34" spans="1:10" ht="22.9" customHeight="1" x14ac:dyDescent="0.2">
      <c r="A34" s="318"/>
      <c r="B34" s="324"/>
      <c r="C34" s="170" t="s">
        <v>42</v>
      </c>
      <c r="D34" s="86">
        <v>55</v>
      </c>
      <c r="E34" s="329"/>
      <c r="F34" s="329"/>
      <c r="G34" s="86">
        <v>55</v>
      </c>
      <c r="H34" s="97" t="s">
        <v>19</v>
      </c>
    </row>
    <row r="35" spans="1:10" ht="22.9" customHeight="1" x14ac:dyDescent="0.2">
      <c r="A35" s="319"/>
      <c r="B35" s="325"/>
      <c r="C35" s="170" t="s">
        <v>181</v>
      </c>
      <c r="D35" s="86">
        <v>15</v>
      </c>
      <c r="E35" s="330"/>
      <c r="F35" s="329"/>
      <c r="G35" s="86">
        <v>5</v>
      </c>
      <c r="H35" s="97">
        <v>10</v>
      </c>
    </row>
    <row r="36" spans="1:10" ht="22.9" customHeight="1" x14ac:dyDescent="0.2">
      <c r="A36" s="179" t="s">
        <v>12</v>
      </c>
      <c r="B36" s="64" t="s">
        <v>63</v>
      </c>
      <c r="C36" s="70" t="s">
        <v>38</v>
      </c>
      <c r="D36" s="177">
        <v>50</v>
      </c>
      <c r="E36" s="177">
        <v>4</v>
      </c>
      <c r="F36" s="329"/>
      <c r="G36" s="86">
        <v>40</v>
      </c>
      <c r="H36" s="97">
        <v>10</v>
      </c>
    </row>
    <row r="37" spans="1:10" ht="22.9" customHeight="1" x14ac:dyDescent="0.2">
      <c r="A37" s="179" t="s">
        <v>13</v>
      </c>
      <c r="B37" s="71" t="s">
        <v>64</v>
      </c>
      <c r="C37" s="70" t="s">
        <v>55</v>
      </c>
      <c r="D37" s="177">
        <v>70</v>
      </c>
      <c r="E37" s="177">
        <v>6</v>
      </c>
      <c r="F37" s="330"/>
      <c r="G37" s="86">
        <v>60</v>
      </c>
      <c r="H37" s="97">
        <v>10</v>
      </c>
    </row>
    <row r="38" spans="1:10" ht="22.9" customHeight="1" x14ac:dyDescent="0.2">
      <c r="A38" s="314" t="s">
        <v>14</v>
      </c>
      <c r="B38" s="326" t="s">
        <v>128</v>
      </c>
      <c r="C38" s="186"/>
      <c r="D38" s="177">
        <v>35</v>
      </c>
      <c r="E38" s="331">
        <v>2</v>
      </c>
      <c r="F38" s="331" t="s">
        <v>142</v>
      </c>
      <c r="G38" s="177">
        <v>25</v>
      </c>
      <c r="H38" s="121">
        <v>10</v>
      </c>
    </row>
    <row r="39" spans="1:10" s="54" customFormat="1" ht="22.9" customHeight="1" x14ac:dyDescent="0.2">
      <c r="A39" s="315"/>
      <c r="B39" s="327"/>
      <c r="C39" s="82" t="s">
        <v>78</v>
      </c>
      <c r="D39" s="86">
        <v>23</v>
      </c>
      <c r="E39" s="329"/>
      <c r="F39" s="329"/>
      <c r="G39" s="86">
        <v>13</v>
      </c>
      <c r="H39" s="97">
        <v>10</v>
      </c>
    </row>
    <row r="40" spans="1:10" s="54" customFormat="1" ht="22.9" customHeight="1" x14ac:dyDescent="0.2">
      <c r="A40" s="316"/>
      <c r="B40" s="327"/>
      <c r="C40" s="73" t="s">
        <v>130</v>
      </c>
      <c r="D40" s="80">
        <v>12</v>
      </c>
      <c r="E40" s="330"/>
      <c r="F40" s="330"/>
      <c r="G40" s="80">
        <v>12</v>
      </c>
      <c r="H40" s="123" t="s">
        <v>19</v>
      </c>
    </row>
    <row r="41" spans="1:10" s="344" customFormat="1" ht="22.9" customHeight="1" x14ac:dyDescent="0.2">
      <c r="A41" s="139" t="s">
        <v>15</v>
      </c>
      <c r="B41" s="266" t="s">
        <v>213</v>
      </c>
      <c r="C41" s="82" t="s">
        <v>78</v>
      </c>
      <c r="D41" s="182">
        <v>60</v>
      </c>
      <c r="E41" s="182">
        <v>3</v>
      </c>
      <c r="F41" s="182" t="s">
        <v>142</v>
      </c>
      <c r="G41" s="83">
        <v>12</v>
      </c>
      <c r="H41" s="112">
        <v>48</v>
      </c>
    </row>
    <row r="42" spans="1:10" s="54" customFormat="1" ht="22.9" customHeight="1" thickBot="1" x14ac:dyDescent="0.25">
      <c r="A42" s="183" t="s">
        <v>15</v>
      </c>
      <c r="B42" s="125" t="s">
        <v>129</v>
      </c>
      <c r="C42" s="227" t="s">
        <v>122</v>
      </c>
      <c r="D42" s="14" t="s">
        <v>19</v>
      </c>
      <c r="E42" s="14">
        <v>2</v>
      </c>
      <c r="F42" s="14" t="s">
        <v>6</v>
      </c>
      <c r="G42" s="30" t="s">
        <v>19</v>
      </c>
      <c r="H42" s="113" t="s">
        <v>19</v>
      </c>
    </row>
    <row r="43" spans="1:10" s="10" customFormat="1" ht="22.9" customHeight="1" thickBot="1" x14ac:dyDescent="0.25">
      <c r="A43" s="12"/>
      <c r="B43" s="11" t="s">
        <v>221</v>
      </c>
      <c r="C43" s="114"/>
      <c r="D43" s="6">
        <f>SUM(D29:D33,D36:D38,D41)</f>
        <v>430</v>
      </c>
      <c r="E43" s="6">
        <f>SUM(E29:E42)</f>
        <v>33</v>
      </c>
      <c r="F43" s="6"/>
      <c r="G43" s="6">
        <f>SUM(G29:G33,G36:G38,G41:G42)</f>
        <v>326</v>
      </c>
      <c r="H43" s="7">
        <f>SUM(H29:H33,H36:H38,H41:H42)</f>
        <v>104</v>
      </c>
    </row>
    <row r="44" spans="1:10" ht="22.9" customHeight="1" thickBot="1" x14ac:dyDescent="0.25">
      <c r="A44" s="252"/>
      <c r="B44" s="259" t="s">
        <v>219</v>
      </c>
      <c r="C44" s="259"/>
      <c r="D44" s="254">
        <f>SUM(D25,D43)</f>
        <v>1035</v>
      </c>
      <c r="E44" s="254">
        <f>SUM(E25,E43)</f>
        <v>67</v>
      </c>
      <c r="F44" s="260"/>
      <c r="G44" s="254">
        <f>SUM(G25,G43)</f>
        <v>804</v>
      </c>
      <c r="H44" s="258">
        <f>SUM(H25,H43)</f>
        <v>231</v>
      </c>
    </row>
    <row r="45" spans="1:10" s="39" customFormat="1" ht="12.75" customHeight="1" x14ac:dyDescent="0.2">
      <c r="A45" s="270" t="s">
        <v>174</v>
      </c>
      <c r="B45" s="270"/>
      <c r="C45" s="270"/>
      <c r="D45" s="9"/>
      <c r="E45" s="52"/>
      <c r="F45" s="52"/>
      <c r="G45" s="109"/>
      <c r="H45" s="110"/>
      <c r="I45" s="111"/>
      <c r="J45" s="111"/>
    </row>
    <row r="46" spans="1:10" s="39" customFormat="1" ht="12.75" customHeight="1" x14ac:dyDescent="0.2">
      <c r="A46" s="78"/>
      <c r="B46" s="78"/>
      <c r="C46" s="78"/>
      <c r="D46" s="9"/>
      <c r="E46" s="52"/>
      <c r="F46" s="52"/>
      <c r="G46" s="109"/>
      <c r="H46" s="110"/>
      <c r="I46" s="111"/>
      <c r="J46" s="111"/>
    </row>
    <row r="47" spans="1:10" ht="15" customHeight="1" x14ac:dyDescent="0.2">
      <c r="A47" s="17"/>
      <c r="B47" s="18" t="s">
        <v>220</v>
      </c>
      <c r="C47" s="29">
        <f>'I ROK '!D40+'II ROK '!D44+'III ROK '!D48+'IV ROK '!D45+'V ROK '!D44</f>
        <v>6115</v>
      </c>
      <c r="D47" s="28" t="s">
        <v>214</v>
      </c>
      <c r="E47" s="28">
        <f>'I ROK '!E40+'II ROK '!E44+'III ROK '!E48+'IV ROK '!E45+'V ROK '!E44</f>
        <v>313</v>
      </c>
      <c r="F47" s="103"/>
      <c r="G47" s="103"/>
      <c r="H47" s="103"/>
    </row>
    <row r="48" spans="1:10" ht="15" customHeight="1" x14ac:dyDescent="0.2">
      <c r="A48" s="17"/>
      <c r="B48" s="16" t="s">
        <v>154</v>
      </c>
      <c r="C48" s="29">
        <f>'I ROK '!G40+'II ROK '!G44+'III ROK '!G48+'IV ROK '!G45</f>
        <v>578</v>
      </c>
      <c r="D48" s="28"/>
      <c r="E48" s="28"/>
      <c r="F48" s="28"/>
      <c r="G48" s="28"/>
      <c r="H48" s="28"/>
    </row>
    <row r="49" spans="1:8" ht="15" customHeight="1" x14ac:dyDescent="0.2">
      <c r="A49" s="17"/>
      <c r="B49" s="16" t="s">
        <v>155</v>
      </c>
      <c r="C49" s="29">
        <f>'I ROK '!H40+'II ROK '!H44+'III ROK '!H48+'IV ROK '!H45+'V ROK '!G44</f>
        <v>3312</v>
      </c>
      <c r="D49" s="28"/>
      <c r="E49" s="28"/>
      <c r="F49" s="103"/>
      <c r="G49" s="103"/>
      <c r="H49" s="103"/>
    </row>
    <row r="50" spans="1:8" x14ac:dyDescent="0.2">
      <c r="B50" s="16" t="s">
        <v>156</v>
      </c>
      <c r="C50" s="29">
        <f>'I ROK '!I40+'II ROK '!I44+'III ROK '!I48+'IV ROK '!I45+'V ROK '!H44</f>
        <v>945</v>
      </c>
      <c r="D50" s="54"/>
      <c r="F50" s="54"/>
      <c r="G50" s="54"/>
      <c r="H50" s="54"/>
    </row>
    <row r="51" spans="1:8" x14ac:dyDescent="0.2">
      <c r="B51" s="16" t="s">
        <v>157</v>
      </c>
      <c r="C51" s="29">
        <v>1280</v>
      </c>
      <c r="D51" s="54"/>
      <c r="F51" s="54"/>
      <c r="G51" s="54"/>
      <c r="H51" s="54"/>
    </row>
    <row r="52" spans="1:8" x14ac:dyDescent="0.2">
      <c r="D52" s="54"/>
      <c r="F52" s="54"/>
      <c r="G52" s="54"/>
      <c r="H52" s="54"/>
    </row>
    <row r="53" spans="1:8" x14ac:dyDescent="0.2">
      <c r="D53" s="54"/>
      <c r="F53" s="91"/>
      <c r="G53" s="91"/>
      <c r="H53" s="91"/>
    </row>
  </sheetData>
  <mergeCells count="22">
    <mergeCell ref="A45:C45"/>
    <mergeCell ref="B7:B10"/>
    <mergeCell ref="E38:E40"/>
    <mergeCell ref="A20:A22"/>
    <mergeCell ref="E13:E15"/>
    <mergeCell ref="E33:E35"/>
    <mergeCell ref="A1:G1"/>
    <mergeCell ref="B20:B22"/>
    <mergeCell ref="A38:A40"/>
    <mergeCell ref="A13:A15"/>
    <mergeCell ref="B13:B15"/>
    <mergeCell ref="A33:A35"/>
    <mergeCell ref="B33:B35"/>
    <mergeCell ref="B38:B40"/>
    <mergeCell ref="A27:H27"/>
    <mergeCell ref="A7:A10"/>
    <mergeCell ref="F7:F10"/>
    <mergeCell ref="F29:F37"/>
    <mergeCell ref="E7:E10"/>
    <mergeCell ref="E20:E22"/>
    <mergeCell ref="F38:F40"/>
    <mergeCell ref="F20:F2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 ROK </vt:lpstr>
      <vt:lpstr>II ROK </vt:lpstr>
      <vt:lpstr>III ROK </vt:lpstr>
      <vt:lpstr>IV ROK </vt:lpstr>
      <vt:lpstr>V ROK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e.mardon</dc:creator>
  <cp:lastModifiedBy>Ewelina Sawa</cp:lastModifiedBy>
  <cp:lastPrinted>2021-12-01T22:21:30Z</cp:lastPrinted>
  <dcterms:created xsi:type="dcterms:W3CDTF">2012-04-16T10:05:54Z</dcterms:created>
  <dcterms:modified xsi:type="dcterms:W3CDTF">2025-09-15T05:24:37Z</dcterms:modified>
</cp:coreProperties>
</file>